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0" windowWidth="15200" windowHeight="9720" activeTab="1"/>
  </bookViews>
  <sheets>
    <sheet name="Общая смета 2016" sheetId="4" r:id="rId1"/>
    <sheet name="Штатное расписание" sheetId="7" r:id="rId2"/>
    <sheet name="Коммерческая смета" sheetId="6" r:id="rId3"/>
  </sheets>
  <calcPr calcId="125725"/>
</workbook>
</file>

<file path=xl/calcChain.xml><?xml version="1.0" encoding="utf-8"?>
<calcChain xmlns="http://schemas.openxmlformats.org/spreadsheetml/2006/main">
  <c r="I28" i="7"/>
  <c r="J4" i="6"/>
  <c r="D49" i="4"/>
  <c r="D9"/>
  <c r="H26"/>
  <c r="D55"/>
  <c r="L55"/>
  <c r="K55"/>
  <c r="I55"/>
  <c r="H55"/>
  <c r="J55"/>
  <c r="I26"/>
  <c r="G26"/>
  <c r="F55"/>
  <c r="E55"/>
  <c r="F26"/>
  <c r="E26"/>
  <c r="D26"/>
  <c r="J26"/>
  <c r="F18" i="6"/>
  <c r="L26" i="4"/>
  <c r="K26"/>
  <c r="C80"/>
  <c r="D18" i="6"/>
  <c r="D4"/>
  <c r="C49" i="4"/>
  <c r="C55"/>
  <c r="G48" i="7"/>
  <c r="I48" s="1"/>
  <c r="C26" i="4"/>
  <c r="C9"/>
  <c r="C4" i="6"/>
  <c r="C18"/>
  <c r="I37" i="7"/>
  <c r="H26"/>
  <c r="H23"/>
  <c r="I23"/>
  <c r="H21"/>
  <c r="I21"/>
  <c r="H20"/>
  <c r="I20"/>
  <c r="I17"/>
</calcChain>
</file>

<file path=xl/sharedStrings.xml><?xml version="1.0" encoding="utf-8"?>
<sst xmlns="http://schemas.openxmlformats.org/spreadsheetml/2006/main" count="230" uniqueCount="186">
  <si>
    <t>№ п/п</t>
  </si>
  <si>
    <t>Наименование статей</t>
  </si>
  <si>
    <t>Сумма в год</t>
  </si>
  <si>
    <t>1.</t>
  </si>
  <si>
    <t>Сдача в аренду нежилых помещений ("Каприз")</t>
  </si>
  <si>
    <t>Плата за эксплуатацию компьютерных сетей (Нет бай Нет)</t>
  </si>
  <si>
    <t>Вознаграждение за сбор абонентской платы за радиоточку</t>
  </si>
  <si>
    <t>Вознаграждение за сбор абонентской платы за телеантенну</t>
  </si>
  <si>
    <t>Размещение технол.оборудования в подъездах дома ("Ростелеком")</t>
  </si>
  <si>
    <t>Размещение технол.оборудования в подъездах дома ("МГТС")</t>
  </si>
  <si>
    <t>Размещение технол.оборудования в подъездах дома ("МТС")</t>
  </si>
  <si>
    <t>Отчисления на соцобеспечение</t>
  </si>
  <si>
    <t>Сантехника, электрика, орудия труда и прочие материалы</t>
  </si>
  <si>
    <t>Страхование лифтов</t>
  </si>
  <si>
    <t>Расходы на воду, потреблённую на общедомовые нужды</t>
  </si>
  <si>
    <t>Банковские услуги</t>
  </si>
  <si>
    <t>Аренда земли</t>
  </si>
  <si>
    <t>ТО видеонаблюдения и домофонного обслуживания</t>
  </si>
  <si>
    <t>Благоустройство территории (озеленение, разметка, ремонт малых форм и пр.)</t>
  </si>
  <si>
    <t>Переаттестация сотрудников</t>
  </si>
  <si>
    <t>Культурно-массовые мероприятия</t>
  </si>
  <si>
    <t>Непредвиденные расходы</t>
  </si>
  <si>
    <t>Целевые взносы на уставную деятельность, в том числе:</t>
  </si>
  <si>
    <t>Юридические услуги</t>
  </si>
  <si>
    <t>I</t>
  </si>
  <si>
    <t>2.</t>
  </si>
  <si>
    <t>II</t>
  </si>
  <si>
    <t>Расходы, осуществляемые за счет коммерческой деятельности деятельности</t>
  </si>
  <si>
    <t>Доходы от коммерческой (хозяйственной) деятельности</t>
  </si>
  <si>
    <t>«Утверждено»</t>
  </si>
  <si>
    <t>На Общем собрании членов ТСЖ</t>
  </si>
  <si>
    <t>«Наш дом – Алтуфьево, 89»</t>
  </si>
  <si>
    <t xml:space="preserve">Председатель правления </t>
  </si>
  <si>
    <t>_________________ Кузнецов А.С.</t>
  </si>
  <si>
    <t xml:space="preserve">Штатное расписание сотрудников </t>
  </si>
  <si>
    <t>Должность</t>
  </si>
  <si>
    <t>Основание</t>
  </si>
  <si>
    <t>Административно-управленческий персонал</t>
  </si>
  <si>
    <t>Управляющий</t>
  </si>
  <si>
    <t>В соответствии с должностной инструкцией</t>
  </si>
  <si>
    <t>Главный инженер</t>
  </si>
  <si>
    <t>В соответствии с НК РФ и ФЗ № 402-ФЗ от 06.12.11 г. «О бух. учёте»</t>
  </si>
  <si>
    <t>Итого:</t>
  </si>
  <si>
    <t>Обслуживающий персонал</t>
  </si>
  <si>
    <t>Слесарь-сантехник</t>
  </si>
  <si>
    <t>Уборщица общедомовых помещений</t>
  </si>
  <si>
    <t>Санитарная уборка помещений общего пользования</t>
  </si>
  <si>
    <t>Уборщик мусоропровода</t>
  </si>
  <si>
    <t>Очистка мусоропровода</t>
  </si>
  <si>
    <t>Дворник</t>
  </si>
  <si>
    <t xml:space="preserve">Зима </t>
  </si>
  <si>
    <t>Санитарная уборка территории</t>
  </si>
  <si>
    <t xml:space="preserve">Лето </t>
  </si>
  <si>
    <t>Всего:</t>
  </si>
  <si>
    <t>Кол-во штат. ед.</t>
  </si>
  <si>
    <t>Оклад</t>
  </si>
  <si>
    <t>% от оклада</t>
  </si>
  <si>
    <t>Дворник (лето)</t>
  </si>
  <si>
    <t>Структура заработной платы</t>
  </si>
  <si>
    <t>Страховые взносы</t>
  </si>
  <si>
    <t>Зарплата АУП</t>
  </si>
  <si>
    <t>Зарплата персонала</t>
  </si>
  <si>
    <t>Замещение</t>
  </si>
  <si>
    <t>Кол-во штатных единиц</t>
  </si>
  <si>
    <t>Должностн.оклад (руб.)</t>
  </si>
  <si>
    <t>З/плата в месяц (руб.)</t>
  </si>
  <si>
    <t>З/плата за 12 месяцев (руб.)</t>
  </si>
  <si>
    <t>Главный бухгалтер</t>
  </si>
  <si>
    <t>Расходы  по содержанию и текущиму ремонту общего имущества МКД итого, в т.ч.</t>
  </si>
  <si>
    <t xml:space="preserve">Взносы на содержание и текущий ремонт общего имущества МКД </t>
  </si>
  <si>
    <t>Заработная плата (главный бухгалтер+дворники)</t>
  </si>
  <si>
    <t>30,2% от зарплаты (руб.)</t>
  </si>
  <si>
    <r>
      <t>Примечание: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Страховые взносы в размере 30,2% начислены на основании ФЗ № 347-ФЗ от 28.11.15 г.</t>
    </r>
  </si>
  <si>
    <t>Зарплата работников ТСЖ (управляющий,гл. инженер,слесари, уборщицы, уборщик мусоропр.)</t>
  </si>
  <si>
    <t>Протокол № ___ от «___»__________ 2017 г.</t>
  </si>
  <si>
    <t>Содержание и текущий ремонт инженерных систем, электрооборудования и электросетей</t>
  </si>
  <si>
    <t>В соответствии со ст. 60.2 и 151 ТК РФ</t>
  </si>
  <si>
    <t>Плата за доп.расходы по поддержанию сан.норм придом.терр. (155 мест х 700 руб.)</t>
  </si>
  <si>
    <t>Вознаграждение за сбор абонентской платы за домофон</t>
  </si>
  <si>
    <t>Смета доходов и расходов от коммерческой деятельности на 2017 год</t>
  </si>
  <si>
    <t>Исполнение обязанностей временно отсутствующих сотрудников на период отпусков и болезни</t>
  </si>
  <si>
    <t>Смета  на содержание и текущий ремонт общего имущества МКД на 2017 год</t>
  </si>
  <si>
    <t>Жилые помещения на 1э.по норме(S=188,4 кв.м. х 20,56  с 01.01.17 г. по 30.06.17 г.)</t>
  </si>
  <si>
    <t>Жилые помещения на 1э.по норме(S=188,4 кв.м. х 23,56  с 01.07.17 г. по 31.12.17 г.)</t>
  </si>
  <si>
    <t xml:space="preserve">Жилые помещения на 1 э. сверх нормы (S=67,2 кв.м. х 23,60 с 01.01.17г. по 30.06.17г.)   </t>
  </si>
  <si>
    <t xml:space="preserve">Жилые помещения на 1 э. сверх нормы (S=67,2 кв.м. х 24,50 с 01.07.17г. по 31.12.17г.)   </t>
  </si>
  <si>
    <t>Жилые помещения выше 1 э.по норме (S=9899,26 кв.м. х 23,56 с 01.01.17г. по 30.06.17г.)</t>
  </si>
  <si>
    <t>Жилые помещения выше 1 э.сверх нормы (S=10940,74 кв.м. х 26,53 с 01.01.17г. по 30.06.17г.)</t>
  </si>
  <si>
    <t>Жилые помещения выше 1 э.сверх нормы (S=10940,74 кв.м. х 27,60 с 01.07.17г. по 31.12.17г.)</t>
  </si>
  <si>
    <t>Жилые помещения выше 1 э.по норме (S=9899,26 кв.м. х 27,14 с 01.07.17г. по 31.12.17г.)</t>
  </si>
  <si>
    <t>Замена пожарных рукавов</t>
  </si>
  <si>
    <t>Предоставление закладных конструкций для размещения оптического кабеля ООО "Вымпелком"</t>
  </si>
  <si>
    <t>Размещение технол.оборудования в подъездах дома (ООО "Вымпелком")</t>
  </si>
  <si>
    <t>Приобретение садово-паркового инвентаря (лавочки, урны и пр.)</t>
  </si>
  <si>
    <t>Смета по уставной деятельности на 2017 год</t>
  </si>
  <si>
    <t>Помещение нотариальной конторы 1 этаж(S=76,4 кв.м. х 23,56 с 01.01.17г. по 30.06.17г)</t>
  </si>
  <si>
    <t>Помещение нотариальной конторы 1 этаж(S=76,4 кв.м. х 24,50 с 01.07.17г. по 31.12.17г)</t>
  </si>
  <si>
    <t>Программное обслуживание (программы для ЖКХ "Эллис" и "1-С")</t>
  </si>
  <si>
    <t>Сдача в аренду нежилых помещений (ООО "Лабикс") по договору</t>
  </si>
  <si>
    <t>Единый налог 6%</t>
  </si>
  <si>
    <t>"Айсберг-Парадайз" - (S=1 367,3 кв.м. х 18,94-ставка города с 01.01.17 г. по 30.06.17 г.) договор</t>
  </si>
  <si>
    <t>"Айсберг-Парадайз" - (S=1 367,3 кв.м. х 24,50-ставка города с 01.07.17 г. по 31.12.17 г.)</t>
  </si>
  <si>
    <t>ООО "Этруаль" - (S=147,5 кв.м. х 23,56-ставка города с 01.01.17 г. по 30.06.17 г.) договор</t>
  </si>
  <si>
    <t>ООО "Этруаль" - (S=147,5 кв.м. х 24,50-ставка города с 01.07.17 г. по 31.12.17 г.)</t>
  </si>
  <si>
    <t>Албегов - (S=134,4 х 23,56 - ставка города с 01.01.17 г. по 30.06.17 г.) договор</t>
  </si>
  <si>
    <t>Албегов - (S=134,4 х 24,50 - ставка города с 01.07.17 г. по 31.12.167 г.)</t>
  </si>
  <si>
    <t>Проверка работоспособности вентканалов (по договору)</t>
  </si>
  <si>
    <t>Дезинфекция мусоропроводов с применением технических средств(по договору)</t>
  </si>
  <si>
    <t>Профилактическая обработка мусоропроводов спецсредством СМЭЛЛ</t>
  </si>
  <si>
    <t>Моющие средства для санитарной уборки подъездов</t>
  </si>
  <si>
    <t>Отчисления на соцобеспечение (ПФР, ФМС, ФСС)</t>
  </si>
  <si>
    <t>Электричество мест общего пользования (по трех тарифному исчислению)</t>
  </si>
  <si>
    <t>Техническое обслуживание лифтов (по договору)</t>
  </si>
  <si>
    <t>Поверка приборов учета</t>
  </si>
  <si>
    <t>Техническое обслуживание ППА и ДУ (по договору)</t>
  </si>
  <si>
    <t>Страхование гражданской ответственности перед 3 лицом (форсмажорные аварийные случаи)</t>
  </si>
  <si>
    <t>Замена мусороприемников на этажах (по акту)</t>
  </si>
  <si>
    <t>Косметический ремонт входных групп (окраска фасада, балконов, дверей подвалов)</t>
  </si>
  <si>
    <t xml:space="preserve">"Айсберг-Парадайз" - (S=1 367,3 кв.м. х 8,23 х 12) </t>
  </si>
  <si>
    <t>Жилые помещения - (S=21 095,6 кв.м. х 8,23 х 12)</t>
  </si>
  <si>
    <t xml:space="preserve">ООО "Этруаль" - (S=147,5 кв.м. х 8,23 х 12) </t>
  </si>
  <si>
    <t xml:space="preserve">Нотариальная контора (76,4 кв.м. х 8,23 х 12) </t>
  </si>
  <si>
    <t>Приобретение бункера-накопителя 8 куб.м., мусорных баков 0,8 куб.м</t>
  </si>
  <si>
    <t>Ремонт помещения администрации (окраска потолков и стен)</t>
  </si>
  <si>
    <t>Частичный косметический ремонт эвакуационных лестниц 2,3 и 4 подъездов по акту)</t>
  </si>
  <si>
    <t>Содержание управления (канцтовары, почтовые услуги, транспорт, вода, связь и пр.)</t>
  </si>
  <si>
    <t>Расходы по уставной деятельности (8-23)</t>
  </si>
  <si>
    <t>Ремонт входных групп (козырек 1,3 подъезда, окраска входных металлических дверей подъездов)</t>
  </si>
  <si>
    <t>Содержание охраны придомовой территории</t>
  </si>
  <si>
    <t xml:space="preserve">Албегов - (S=134,4 кв.м. х 8,23 х12 ) </t>
  </si>
  <si>
    <t>Ремонт 1 подъезда</t>
  </si>
  <si>
    <t>Экраны на батареи</t>
  </si>
  <si>
    <t>Почтовые ящики</t>
  </si>
  <si>
    <t>Пандусы и поручни</t>
  </si>
  <si>
    <t>Перегородка-витраж</t>
  </si>
  <si>
    <t>Всего</t>
  </si>
  <si>
    <t>Поручни</t>
  </si>
  <si>
    <t>Дверь арендного помещения</t>
  </si>
  <si>
    <t>Договор на ремонт</t>
  </si>
  <si>
    <t>Замена светильников в квартирных холлах на светодиодные (350 шт)</t>
  </si>
  <si>
    <t>на 01.10.17</t>
  </si>
  <si>
    <t>Исполнение</t>
  </si>
  <si>
    <t>Экономия</t>
  </si>
  <si>
    <t>Перерасход</t>
  </si>
  <si>
    <t>Коммент.</t>
  </si>
  <si>
    <t xml:space="preserve">           Исполнение</t>
  </si>
  <si>
    <t>отказ</t>
  </si>
  <si>
    <t>лифтщиты</t>
  </si>
  <si>
    <t>Сумма</t>
  </si>
  <si>
    <t>окна</t>
  </si>
  <si>
    <t>видеонаб.</t>
  </si>
  <si>
    <t>Возмещение расходов на энергоносители (вода, отопление, свет) ООО "Каприз"</t>
  </si>
  <si>
    <t>краны-шар узел</t>
  </si>
  <si>
    <t>плакаты</t>
  </si>
  <si>
    <t>подарки</t>
  </si>
  <si>
    <t>дед мороз</t>
  </si>
  <si>
    <t>доставка</t>
  </si>
  <si>
    <t>асфальт</t>
  </si>
  <si>
    <t xml:space="preserve">пеня за землю      271 008,00 </t>
  </si>
  <si>
    <t>контейнеры</t>
  </si>
  <si>
    <t>лавочки урны</t>
  </si>
  <si>
    <t>шкивок</t>
  </si>
  <si>
    <t>комп =мон</t>
  </si>
  <si>
    <t>соль</t>
  </si>
  <si>
    <t>прожектор</t>
  </si>
  <si>
    <t>безнал</t>
  </si>
  <si>
    <t>наличные</t>
  </si>
  <si>
    <t>меж.швы</t>
  </si>
  <si>
    <t xml:space="preserve">Общий </t>
  </si>
  <si>
    <t>результат</t>
  </si>
  <si>
    <t>сметы</t>
  </si>
  <si>
    <t>по расходу</t>
  </si>
  <si>
    <t>профицит</t>
  </si>
  <si>
    <t>Доход сверх</t>
  </si>
  <si>
    <t>По двум сметам профицит</t>
  </si>
  <si>
    <t>Недобор</t>
  </si>
  <si>
    <t xml:space="preserve">Итог по </t>
  </si>
  <si>
    <t xml:space="preserve">смете </t>
  </si>
  <si>
    <t>ПЛАН</t>
  </si>
  <si>
    <t>ФАКТ</t>
  </si>
  <si>
    <t>(5 мес.)</t>
  </si>
  <si>
    <t>(7 мес.)</t>
  </si>
  <si>
    <t>ТСЖ «Наш дом – Алтуфьево, 89» на 2019 год</t>
  </si>
  <si>
    <t>зима 3 месяца</t>
  </si>
  <si>
    <t>Протокол № ___ от «___»__________ 2019 г.</t>
  </si>
  <si>
    <t>Всего расходов на оплату труда на 2019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</si>
</sst>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2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color indexed="17"/>
      <name val="Arial Cyr"/>
      <charset val="204"/>
    </font>
    <font>
      <sz val="14"/>
      <color indexed="17"/>
      <name val="Arial Cyr"/>
      <charset val="204"/>
    </font>
    <font>
      <u/>
      <sz val="12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rgb="FFFF0000"/>
      <name val="Arial Cyr"/>
      <charset val="204"/>
    </font>
    <font>
      <b/>
      <sz val="12"/>
      <color theme="1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0" fillId="0" borderId="0" xfId="1" applyFont="1"/>
    <xf numFmtId="164" fontId="3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right" vertical="center" wrapText="1"/>
    </xf>
    <xf numFmtId="164" fontId="7" fillId="0" borderId="2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164" fontId="9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/>
    <xf numFmtId="164" fontId="12" fillId="0" borderId="1" xfId="1" applyFont="1" applyBorder="1" applyAlignment="1">
      <alignment horizontal="right" vertical="center" wrapText="1"/>
    </xf>
    <xf numFmtId="164" fontId="0" fillId="0" borderId="0" xfId="0" applyNumberForma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16" fillId="0" borderId="0" xfId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/>
    <xf numFmtId="16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2" borderId="1" xfId="1" applyFont="1" applyFill="1" applyBorder="1"/>
    <xf numFmtId="0" fontId="3" fillId="2" borderId="1" xfId="0" applyFont="1" applyFill="1" applyBorder="1"/>
    <xf numFmtId="0" fontId="3" fillId="0" borderId="0" xfId="0" applyFont="1" applyFill="1" applyBorder="1"/>
    <xf numFmtId="0" fontId="18" fillId="0" borderId="0" xfId="0" applyFont="1" applyFill="1" applyBorder="1"/>
    <xf numFmtId="0" fontId="3" fillId="3" borderId="1" xfId="0" applyFont="1" applyFill="1" applyBorder="1"/>
    <xf numFmtId="164" fontId="3" fillId="3" borderId="1" xfId="1" applyFont="1" applyFill="1" applyBorder="1"/>
    <xf numFmtId="0" fontId="4" fillId="0" borderId="0" xfId="0" applyFont="1" applyFill="1" applyBorder="1"/>
    <xf numFmtId="0" fontId="5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0" fontId="19" fillId="3" borderId="1" xfId="0" applyFont="1" applyFill="1" applyBorder="1"/>
    <xf numFmtId="0" fontId="20" fillId="3" borderId="1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2" fontId="0" fillId="0" borderId="0" xfId="0" applyNumberFormat="1"/>
    <xf numFmtId="2" fontId="17" fillId="0" borderId="0" xfId="0" applyNumberFormat="1" applyFont="1" applyAlignment="1">
      <alignment vertical="center"/>
    </xf>
    <xf numFmtId="4" fontId="0" fillId="0" borderId="0" xfId="1" applyNumberFormat="1" applyFont="1" applyAlignment="1">
      <alignment horizontal="right"/>
    </xf>
    <xf numFmtId="4" fontId="21" fillId="0" borderId="0" xfId="1" applyNumberFormat="1" applyFont="1" applyAlignment="1">
      <alignment horizontal="right"/>
    </xf>
    <xf numFmtId="4" fontId="19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0" borderId="1" xfId="0" applyNumberFormat="1" applyBorder="1"/>
    <xf numFmtId="4" fontId="0" fillId="0" borderId="6" xfId="0" applyNumberFormat="1" applyBorder="1"/>
    <xf numFmtId="4" fontId="0" fillId="2" borderId="1" xfId="0" applyNumberFormat="1" applyFill="1" applyBorder="1"/>
    <xf numFmtId="4" fontId="0" fillId="2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0" fontId="0" fillId="3" borderId="0" xfId="0" applyFill="1"/>
    <xf numFmtId="164" fontId="4" fillId="4" borderId="1" xfId="1" applyFont="1" applyFill="1" applyBorder="1"/>
    <xf numFmtId="4" fontId="0" fillId="0" borderId="3" xfId="0" applyNumberFormat="1" applyBorder="1"/>
    <xf numFmtId="4" fontId="19" fillId="4" borderId="3" xfId="0" applyNumberFormat="1" applyFont="1" applyFill="1" applyBorder="1"/>
    <xf numFmtId="0" fontId="22" fillId="5" borderId="7" xfId="0" applyFont="1" applyFill="1" applyBorder="1" applyAlignment="1">
      <alignment vertical="center"/>
    </xf>
    <xf numFmtId="4" fontId="0" fillId="0" borderId="8" xfId="0" applyNumberFormat="1" applyBorder="1"/>
    <xf numFmtId="4" fontId="19" fillId="5" borderId="8" xfId="0" applyNumberFormat="1" applyFont="1" applyFill="1" applyBorder="1"/>
    <xf numFmtId="4" fontId="0" fillId="5" borderId="8" xfId="0" applyNumberFormat="1" applyFill="1" applyBorder="1"/>
    <xf numFmtId="0" fontId="22" fillId="6" borderId="9" xfId="0" applyFont="1" applyFill="1" applyBorder="1" applyAlignment="1">
      <alignment vertical="center"/>
    </xf>
    <xf numFmtId="4" fontId="0" fillId="0" borderId="10" xfId="0" applyNumberFormat="1" applyBorder="1"/>
    <xf numFmtId="4" fontId="19" fillId="6" borderId="10" xfId="0" applyNumberFormat="1" applyFont="1" applyFill="1" applyBorder="1"/>
    <xf numFmtId="4" fontId="0" fillId="2" borderId="10" xfId="0" applyNumberFormat="1" applyFill="1" applyBorder="1"/>
    <xf numFmtId="4" fontId="0" fillId="2" borderId="10" xfId="0" applyNumberFormat="1" applyFill="1" applyBorder="1" applyAlignment="1">
      <alignment horizontal="right"/>
    </xf>
    <xf numFmtId="4" fontId="0" fillId="0" borderId="11" xfId="0" applyNumberFormat="1" applyBorder="1"/>
    <xf numFmtId="4" fontId="19" fillId="2" borderId="7" xfId="0" applyNumberFormat="1" applyFont="1" applyFill="1" applyBorder="1"/>
    <xf numFmtId="4" fontId="19" fillId="2" borderId="9" xfId="0" applyNumberFormat="1" applyFont="1" applyFill="1" applyBorder="1"/>
    <xf numFmtId="4" fontId="0" fillId="6" borderId="10" xfId="0" applyNumberFormat="1" applyFill="1" applyBorder="1"/>
    <xf numFmtId="0" fontId="19" fillId="0" borderId="3" xfId="0" applyFont="1" applyBorder="1"/>
    <xf numFmtId="2" fontId="0" fillId="0" borderId="3" xfId="0" applyNumberFormat="1" applyBorder="1"/>
    <xf numFmtId="0" fontId="19" fillId="5" borderId="7" xfId="0" applyFont="1" applyFill="1" applyBorder="1"/>
    <xf numFmtId="4" fontId="0" fillId="0" borderId="8" xfId="0" applyNumberFormat="1" applyBorder="1" applyAlignment="1">
      <alignment horizontal="right"/>
    </xf>
    <xf numFmtId="4" fontId="19" fillId="5" borderId="8" xfId="0" applyNumberFormat="1" applyFont="1" applyFill="1" applyBorder="1" applyAlignment="1">
      <alignment horizontal="right"/>
    </xf>
    <xf numFmtId="4" fontId="0" fillId="5" borderId="8" xfId="0" applyNumberFormat="1" applyFill="1" applyBorder="1" applyAlignment="1">
      <alignment horizontal="right"/>
    </xf>
    <xf numFmtId="4" fontId="0" fillId="5" borderId="12" xfId="0" applyNumberFormat="1" applyFill="1" applyBorder="1" applyAlignment="1">
      <alignment horizontal="right"/>
    </xf>
    <xf numFmtId="0" fontId="19" fillId="6" borderId="9" xfId="0" applyFont="1" applyFill="1" applyBorder="1"/>
    <xf numFmtId="4" fontId="0" fillId="2" borderId="12" xfId="0" applyNumberFormat="1" applyFill="1" applyBorder="1"/>
    <xf numFmtId="4" fontId="0" fillId="6" borderId="11" xfId="0" applyNumberFormat="1" applyFill="1" applyBorder="1"/>
    <xf numFmtId="0" fontId="0" fillId="2" borderId="0" xfId="0" applyFill="1"/>
    <xf numFmtId="4" fontId="0" fillId="2" borderId="0" xfId="0" applyNumberFormat="1" applyFill="1"/>
    <xf numFmtId="4" fontId="0" fillId="2" borderId="8" xfId="0" applyNumberFormat="1" applyFill="1" applyBorder="1"/>
    <xf numFmtId="2" fontId="0" fillId="3" borderId="3" xfId="0" applyNumberFormat="1" applyFill="1" applyBorder="1"/>
    <xf numFmtId="0" fontId="2" fillId="3" borderId="0" xfId="0" applyFont="1" applyFill="1"/>
    <xf numFmtId="4" fontId="0" fillId="7" borderId="1" xfId="0" applyNumberFormat="1" applyFill="1" applyBorder="1"/>
    <xf numFmtId="0" fontId="3" fillId="3" borderId="0" xfId="0" applyFont="1" applyFill="1" applyBorder="1"/>
    <xf numFmtId="0" fontId="0" fillId="7" borderId="0" xfId="0" applyFill="1"/>
    <xf numFmtId="4" fontId="0" fillId="5" borderId="12" xfId="0" applyNumberFormat="1" applyFill="1" applyBorder="1"/>
    <xf numFmtId="4" fontId="0" fillId="2" borderId="3" xfId="0" applyNumberFormat="1" applyFill="1" applyBorder="1"/>
    <xf numFmtId="4" fontId="0" fillId="2" borderId="8" xfId="0" applyNumberFormat="1" applyFill="1" applyBorder="1" applyAlignment="1">
      <alignment horizontal="right"/>
    </xf>
    <xf numFmtId="0" fontId="0" fillId="8" borderId="13" xfId="0" applyFill="1" applyBorder="1"/>
    <xf numFmtId="0" fontId="0" fillId="8" borderId="14" xfId="0" applyFill="1" applyBorder="1"/>
    <xf numFmtId="0" fontId="0" fillId="0" borderId="15" xfId="0" applyBorder="1"/>
    <xf numFmtId="4" fontId="19" fillId="5" borderId="16" xfId="0" applyNumberFormat="1" applyFont="1" applyFill="1" applyBorder="1"/>
    <xf numFmtId="4" fontId="0" fillId="0" borderId="0" xfId="0" applyNumberFormat="1"/>
    <xf numFmtId="0" fontId="0" fillId="2" borderId="0" xfId="0" applyFill="1" applyBorder="1"/>
    <xf numFmtId="4" fontId="0" fillId="0" borderId="17" xfId="0" applyNumberFormat="1" applyBorder="1"/>
    <xf numFmtId="4" fontId="0" fillId="2" borderId="15" xfId="0" applyNumberFormat="1" applyFill="1" applyBorder="1"/>
    <xf numFmtId="4" fontId="0" fillId="5" borderId="16" xfId="0" applyNumberFormat="1" applyFill="1" applyBorder="1"/>
    <xf numFmtId="0" fontId="0" fillId="5" borderId="18" xfId="0" applyFill="1" applyBorder="1"/>
    <xf numFmtId="4" fontId="0" fillId="0" borderId="16" xfId="0" applyNumberFormat="1" applyBorder="1"/>
    <xf numFmtId="4" fontId="19" fillId="0" borderId="8" xfId="0" applyNumberFormat="1" applyFont="1" applyBorder="1"/>
    <xf numFmtId="4" fontId="19" fillId="5" borderId="19" xfId="0" applyNumberFormat="1" applyFont="1" applyFill="1" applyBorder="1"/>
    <xf numFmtId="0" fontId="0" fillId="9" borderId="13" xfId="0" applyFill="1" applyBorder="1"/>
    <xf numFmtId="0" fontId="0" fillId="9" borderId="20" xfId="0" applyFill="1" applyBorder="1"/>
    <xf numFmtId="0" fontId="0" fillId="9" borderId="14" xfId="0" applyFill="1" applyBorder="1"/>
    <xf numFmtId="0" fontId="0" fillId="9" borderId="18" xfId="0" applyFill="1" applyBorder="1"/>
    <xf numFmtId="0" fontId="0" fillId="9" borderId="21" xfId="0" applyFill="1" applyBorder="1"/>
    <xf numFmtId="0" fontId="0" fillId="9" borderId="19" xfId="0" applyFill="1" applyBorder="1"/>
    <xf numFmtId="4" fontId="19" fillId="10" borderId="16" xfId="0" applyNumberFormat="1" applyFont="1" applyFill="1" applyBorder="1"/>
    <xf numFmtId="0" fontId="19" fillId="10" borderId="22" xfId="0" applyFont="1" applyFill="1" applyBorder="1"/>
    <xf numFmtId="0" fontId="19" fillId="10" borderId="23" xfId="0" applyFont="1" applyFill="1" applyBorder="1"/>
    <xf numFmtId="4" fontId="19" fillId="4" borderId="1" xfId="0" applyNumberFormat="1" applyFont="1" applyFill="1" applyBorder="1"/>
    <xf numFmtId="0" fontId="0" fillId="6" borderId="18" xfId="0" applyFill="1" applyBorder="1"/>
    <xf numFmtId="0" fontId="0" fillId="11" borderId="13" xfId="0" applyFill="1" applyBorder="1"/>
    <xf numFmtId="0" fontId="0" fillId="11" borderId="14" xfId="0" applyFill="1" applyBorder="1"/>
    <xf numFmtId="4" fontId="0" fillId="6" borderId="16" xfId="0" applyNumberFormat="1" applyFill="1" applyBorder="1"/>
    <xf numFmtId="0" fontId="0" fillId="9" borderId="0" xfId="0" applyFill="1"/>
    <xf numFmtId="4" fontId="0" fillId="6" borderId="0" xfId="0" applyNumberFormat="1" applyFill="1"/>
    <xf numFmtId="164" fontId="19" fillId="0" borderId="1" xfId="1" applyFont="1" applyBorder="1" applyAlignment="1">
      <alignment horizontal="center"/>
    </xf>
    <xf numFmtId="0" fontId="19" fillId="0" borderId="0" xfId="0" applyFont="1" applyAlignment="1">
      <alignment horizontal="center"/>
    </xf>
    <xf numFmtId="4" fontId="0" fillId="2" borderId="3" xfId="0" applyNumberFormat="1" applyFont="1" applyFill="1" applyBorder="1"/>
    <xf numFmtId="4" fontId="0" fillId="0" borderId="24" xfId="0" applyNumberFormat="1" applyBorder="1"/>
    <xf numFmtId="4" fontId="0" fillId="0" borderId="25" xfId="0" applyNumberFormat="1" applyBorder="1"/>
    <xf numFmtId="4" fontId="19" fillId="4" borderId="16" xfId="0" applyNumberFormat="1" applyFont="1" applyFill="1" applyBorder="1"/>
    <xf numFmtId="0" fontId="3" fillId="4" borderId="26" xfId="0" applyFont="1" applyFill="1" applyBorder="1" applyAlignment="1">
      <alignment horizontal="center" vertical="center"/>
    </xf>
    <xf numFmtId="4" fontId="19" fillId="12" borderId="16" xfId="0" applyNumberFormat="1" applyFont="1" applyFill="1" applyBorder="1"/>
    <xf numFmtId="164" fontId="20" fillId="0" borderId="1" xfId="1" applyFont="1" applyBorder="1" applyAlignment="1">
      <alignment horizontal="center" vertical="center"/>
    </xf>
    <xf numFmtId="164" fontId="20" fillId="0" borderId="0" xfId="1" applyFont="1" applyAlignment="1">
      <alignment horizontal="center" vertical="center"/>
    </xf>
    <xf numFmtId="164" fontId="4" fillId="12" borderId="1" xfId="1" applyFont="1" applyFill="1" applyBorder="1"/>
    <xf numFmtId="165" fontId="3" fillId="3" borderId="1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" fontId="19" fillId="1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164" fontId="9" fillId="3" borderId="1" xfId="1" applyFont="1" applyFill="1" applyBorder="1" applyAlignment="1">
      <alignment horizontal="right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7" fillId="0" borderId="1" xfId="1" applyFont="1" applyBorder="1" applyAlignment="1">
      <alignment horizontal="right" vertical="center" wrapText="1"/>
    </xf>
    <xf numFmtId="164" fontId="7" fillId="0" borderId="2" xfId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0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91"/>
  <sheetViews>
    <sheetView topLeftCell="A70" workbookViewId="0">
      <selection activeCell="B93" sqref="B93"/>
    </sheetView>
  </sheetViews>
  <sheetFormatPr defaultRowHeight="12.5"/>
  <cols>
    <col min="1" max="1" width="8.81640625" style="7" customWidth="1"/>
    <col min="2" max="2" width="101.453125" customWidth="1"/>
    <col min="3" max="3" width="18.1796875" style="5" customWidth="1"/>
    <col min="4" max="4" width="15.26953125" customWidth="1"/>
    <col min="5" max="5" width="10.453125" customWidth="1"/>
    <col min="6" max="6" width="9.453125" customWidth="1"/>
    <col min="7" max="8" width="8.90625" customWidth="1"/>
    <col min="9" max="10" width="11.453125" customWidth="1"/>
    <col min="11" max="11" width="12.1796875" customWidth="1"/>
    <col min="12" max="12" width="14.08984375" customWidth="1"/>
    <col min="13" max="13" width="12.1796875" customWidth="1"/>
    <col min="14" max="14" width="11.36328125" customWidth="1"/>
    <col min="15" max="15" width="9.26953125" customWidth="1"/>
  </cols>
  <sheetData>
    <row r="1" spans="1:14" ht="13">
      <c r="C1"/>
      <c r="D1" s="9" t="s">
        <v>29</v>
      </c>
    </row>
    <row r="2" spans="1:14" ht="13">
      <c r="C2"/>
      <c r="D2" s="9" t="s">
        <v>30</v>
      </c>
    </row>
    <row r="3" spans="1:14" ht="13">
      <c r="C3"/>
      <c r="D3" s="9" t="s">
        <v>31</v>
      </c>
    </row>
    <row r="4" spans="1:14" ht="13">
      <c r="C4"/>
      <c r="D4" s="9" t="s">
        <v>74</v>
      </c>
    </row>
    <row r="5" spans="1:14" ht="13">
      <c r="C5"/>
      <c r="D5" s="9" t="s">
        <v>32</v>
      </c>
    </row>
    <row r="6" spans="1:14" ht="21" customHeight="1">
      <c r="C6"/>
      <c r="D6" s="9" t="s">
        <v>33</v>
      </c>
    </row>
    <row r="7" spans="1:14" ht="18.75" customHeight="1" thickBot="1">
      <c r="B7" s="4"/>
    </row>
    <row r="8" spans="1:14" s="31" customFormat="1" ht="36.75" customHeight="1" thickBot="1">
      <c r="A8" s="32" t="s">
        <v>24</v>
      </c>
      <c r="B8" s="33" t="s">
        <v>81</v>
      </c>
      <c r="C8" s="142" t="s">
        <v>178</v>
      </c>
      <c r="D8" s="51" t="s">
        <v>145</v>
      </c>
      <c r="E8" s="52"/>
      <c r="F8" s="53"/>
      <c r="G8" s="53"/>
      <c r="H8" s="53"/>
      <c r="I8" s="54"/>
      <c r="J8" s="140" t="s">
        <v>148</v>
      </c>
      <c r="K8" s="71" t="s">
        <v>142</v>
      </c>
      <c r="L8" s="75" t="s">
        <v>143</v>
      </c>
    </row>
    <row r="9" spans="1:14" ht="16" thickBot="1">
      <c r="A9" s="34" t="s">
        <v>3</v>
      </c>
      <c r="B9" s="35" t="s">
        <v>69</v>
      </c>
      <c r="C9" s="68">
        <f>SUM(C10:C25)</f>
        <v>7096307</v>
      </c>
      <c r="D9" s="127">
        <f>SUM(D10:D25)</f>
        <v>7171318</v>
      </c>
      <c r="E9" s="62"/>
      <c r="F9" s="63"/>
      <c r="G9" s="63"/>
      <c r="H9" s="63"/>
      <c r="I9" s="69"/>
      <c r="J9" s="141">
        <v>7171318</v>
      </c>
      <c r="K9" s="116">
        <v>75011</v>
      </c>
      <c r="L9" s="72"/>
      <c r="M9" s="105" t="s">
        <v>173</v>
      </c>
      <c r="N9" s="108">
        <v>75011</v>
      </c>
    </row>
    <row r="10" spans="1:14" ht="16" thickBot="1">
      <c r="A10" s="36"/>
      <c r="B10" s="37" t="s">
        <v>82</v>
      </c>
      <c r="C10" s="41">
        <v>23241</v>
      </c>
      <c r="D10" s="62">
        <v>23241</v>
      </c>
      <c r="E10" s="62"/>
      <c r="F10" s="62"/>
      <c r="G10" s="62"/>
      <c r="H10" s="62"/>
      <c r="I10" s="62"/>
      <c r="J10" s="138"/>
      <c r="K10" s="72"/>
      <c r="L10" s="72"/>
      <c r="M10" s="106" t="s">
        <v>170</v>
      </c>
      <c r="N10" s="112"/>
    </row>
    <row r="11" spans="1:14" ht="15.5">
      <c r="A11" s="36"/>
      <c r="B11" s="37" t="s">
        <v>83</v>
      </c>
      <c r="C11" s="41">
        <v>26632</v>
      </c>
      <c r="D11" s="62">
        <v>36408</v>
      </c>
      <c r="E11" s="62"/>
      <c r="F11" s="62"/>
      <c r="G11" s="62"/>
      <c r="H11" s="62"/>
      <c r="I11" s="62"/>
      <c r="J11" s="69"/>
      <c r="K11" s="72"/>
      <c r="L11" s="111"/>
      <c r="M11" s="110"/>
      <c r="N11" s="94"/>
    </row>
    <row r="12" spans="1:14" ht="15.5">
      <c r="A12" s="36"/>
      <c r="B12" s="37" t="s">
        <v>84</v>
      </c>
      <c r="C12" s="41">
        <v>9799</v>
      </c>
      <c r="D12" s="62"/>
      <c r="E12" s="62"/>
      <c r="F12" s="62"/>
      <c r="G12" s="62"/>
      <c r="H12" s="62"/>
      <c r="I12" s="62"/>
      <c r="J12" s="69"/>
      <c r="K12" s="72"/>
      <c r="L12" s="76"/>
    </row>
    <row r="13" spans="1:14" ht="15.5">
      <c r="A13" s="36"/>
      <c r="B13" s="37" t="s">
        <v>85</v>
      </c>
      <c r="C13" s="41">
        <v>9878</v>
      </c>
      <c r="D13" s="62"/>
      <c r="E13" s="62"/>
      <c r="F13" s="62"/>
      <c r="G13" s="62"/>
      <c r="H13" s="62"/>
      <c r="I13" s="62"/>
      <c r="J13" s="69"/>
      <c r="K13" s="72"/>
      <c r="L13" s="76"/>
    </row>
    <row r="14" spans="1:14" ht="16" thickBot="1">
      <c r="A14" s="36"/>
      <c r="B14" s="37" t="s">
        <v>86</v>
      </c>
      <c r="C14" s="41">
        <v>1401735</v>
      </c>
      <c r="D14" s="62">
        <v>1401735</v>
      </c>
      <c r="E14" s="62"/>
      <c r="F14" s="62"/>
      <c r="G14" s="62"/>
      <c r="H14" s="62"/>
      <c r="I14" s="62"/>
      <c r="J14" s="69"/>
      <c r="K14" s="72"/>
      <c r="L14" s="76"/>
    </row>
    <row r="15" spans="1:14" ht="15.5">
      <c r="A15" s="36"/>
      <c r="B15" s="37" t="s">
        <v>89</v>
      </c>
      <c r="C15" s="41">
        <v>1611996</v>
      </c>
      <c r="D15" s="62">
        <v>1773903</v>
      </c>
      <c r="E15" s="62"/>
      <c r="F15" s="62"/>
      <c r="G15" s="62"/>
      <c r="H15" s="62"/>
      <c r="I15" s="62"/>
      <c r="J15" s="69"/>
      <c r="K15" s="72"/>
      <c r="L15" s="76"/>
      <c r="M15" s="121" t="s">
        <v>168</v>
      </c>
      <c r="N15" s="114" t="s">
        <v>172</v>
      </c>
    </row>
    <row r="16" spans="1:14" ht="16" thickBot="1">
      <c r="A16" s="36"/>
      <c r="B16" s="37" t="s">
        <v>87</v>
      </c>
      <c r="C16" s="38">
        <v>1741547</v>
      </c>
      <c r="D16" s="62">
        <v>3476339</v>
      </c>
      <c r="E16" s="62"/>
      <c r="F16" s="62"/>
      <c r="G16" s="62"/>
      <c r="H16" s="62"/>
      <c r="I16" s="62"/>
      <c r="J16" s="69"/>
      <c r="K16" s="72"/>
      <c r="L16" s="76"/>
      <c r="M16" s="122" t="s">
        <v>169</v>
      </c>
      <c r="N16" s="117">
        <v>207127</v>
      </c>
    </row>
    <row r="17" spans="1:14" ht="16" thickBot="1">
      <c r="A17" s="36"/>
      <c r="B17" s="37" t="s">
        <v>88</v>
      </c>
      <c r="C17" s="38">
        <v>1811787</v>
      </c>
      <c r="D17" s="62"/>
      <c r="E17" s="62"/>
      <c r="F17" s="62"/>
      <c r="G17" s="62"/>
      <c r="H17" s="62"/>
      <c r="I17" s="62"/>
      <c r="J17" s="69"/>
      <c r="K17" s="72"/>
      <c r="L17" s="76"/>
      <c r="M17" s="123" t="s">
        <v>170</v>
      </c>
    </row>
    <row r="18" spans="1:14" ht="15.5">
      <c r="A18" s="36"/>
      <c r="B18" s="37" t="s">
        <v>95</v>
      </c>
      <c r="C18" s="38">
        <v>10800</v>
      </c>
      <c r="D18" s="62">
        <v>10800</v>
      </c>
      <c r="E18" s="62"/>
      <c r="F18" s="62"/>
      <c r="G18" s="62"/>
      <c r="H18" s="62"/>
      <c r="I18" s="62"/>
      <c r="J18" s="69"/>
      <c r="K18" s="72"/>
      <c r="L18" s="76"/>
    </row>
    <row r="19" spans="1:14" ht="15.5">
      <c r="A19" s="36"/>
      <c r="B19" s="37" t="s">
        <v>96</v>
      </c>
      <c r="C19" s="38">
        <v>11231</v>
      </c>
      <c r="D19" s="62">
        <v>11231</v>
      </c>
      <c r="E19" s="62"/>
      <c r="F19" s="62"/>
      <c r="G19" s="62"/>
      <c r="H19" s="62"/>
      <c r="I19" s="62"/>
      <c r="J19" s="69"/>
      <c r="K19" s="72"/>
      <c r="L19" s="76"/>
    </row>
    <row r="20" spans="1:14" ht="15.5">
      <c r="A20" s="36"/>
      <c r="B20" s="37" t="s">
        <v>100</v>
      </c>
      <c r="C20" s="38">
        <v>155380</v>
      </c>
      <c r="D20" s="62">
        <v>155380</v>
      </c>
      <c r="E20" s="62"/>
      <c r="F20" s="62"/>
      <c r="G20" s="62"/>
      <c r="H20" s="62"/>
      <c r="I20" s="62"/>
      <c r="J20" s="69"/>
      <c r="K20" s="72"/>
      <c r="L20" s="76"/>
    </row>
    <row r="21" spans="1:14" ht="15.5">
      <c r="A21" s="36"/>
      <c r="B21" s="37" t="s">
        <v>101</v>
      </c>
      <c r="C21" s="38">
        <v>200993</v>
      </c>
      <c r="D21" s="62">
        <v>200993</v>
      </c>
      <c r="E21" s="62"/>
      <c r="F21" s="62"/>
      <c r="G21" s="62"/>
      <c r="H21" s="62"/>
      <c r="I21" s="62"/>
      <c r="J21" s="69"/>
      <c r="K21" s="72"/>
      <c r="L21" s="76"/>
    </row>
    <row r="22" spans="1:14" ht="15.5">
      <c r="A22" s="36"/>
      <c r="B22" s="37" t="s">
        <v>102</v>
      </c>
      <c r="C22" s="38">
        <v>20850</v>
      </c>
      <c r="D22" s="62">
        <v>20850</v>
      </c>
      <c r="E22" s="62"/>
      <c r="F22" s="62"/>
      <c r="G22" s="62"/>
      <c r="H22" s="62"/>
      <c r="I22" s="62"/>
      <c r="J22" s="69"/>
      <c r="K22" s="72"/>
      <c r="L22" s="76"/>
    </row>
    <row r="23" spans="1:14" ht="15.5">
      <c r="A23" s="36"/>
      <c r="B23" s="37" t="s">
        <v>103</v>
      </c>
      <c r="C23" s="38">
        <v>21683</v>
      </c>
      <c r="D23" s="62">
        <v>21683</v>
      </c>
      <c r="E23" s="62"/>
      <c r="F23" s="62"/>
      <c r="G23" s="62"/>
      <c r="H23" s="62"/>
      <c r="I23" s="62"/>
      <c r="J23" s="69"/>
      <c r="K23" s="72"/>
      <c r="L23" s="76"/>
    </row>
    <row r="24" spans="1:14" ht="15.5">
      <c r="A24" s="36"/>
      <c r="B24" s="37" t="s">
        <v>104</v>
      </c>
      <c r="C24" s="38">
        <v>18999</v>
      </c>
      <c r="D24" s="62">
        <v>18999</v>
      </c>
      <c r="E24" s="62"/>
      <c r="F24" s="62"/>
      <c r="G24" s="62"/>
      <c r="H24" s="62"/>
      <c r="I24" s="62"/>
      <c r="J24" s="69"/>
      <c r="K24" s="72"/>
      <c r="L24" s="76"/>
    </row>
    <row r="25" spans="1:14" ht="16" thickBot="1">
      <c r="A25" s="36"/>
      <c r="B25" s="37" t="s">
        <v>105</v>
      </c>
      <c r="C25" s="38">
        <v>19756</v>
      </c>
      <c r="D25" s="62">
        <v>19756</v>
      </c>
      <c r="E25" s="62"/>
      <c r="F25" s="62"/>
      <c r="G25" s="62"/>
      <c r="H25" s="62"/>
      <c r="I25" s="62"/>
      <c r="J25" s="137"/>
      <c r="K25" s="72"/>
      <c r="L25" s="76"/>
    </row>
    <row r="26" spans="1:14" ht="16" thickBot="1">
      <c r="A26" s="34" t="s">
        <v>25</v>
      </c>
      <c r="B26" s="35" t="s">
        <v>68</v>
      </c>
      <c r="C26" s="68">
        <f t="shared" ref="C26:I26" si="0">SUM(C27:C46)</f>
        <v>7096307</v>
      </c>
      <c r="D26" s="59">
        <f t="shared" si="0"/>
        <v>6624197</v>
      </c>
      <c r="E26" s="62">
        <f t="shared" si="0"/>
        <v>187203</v>
      </c>
      <c r="F26" s="62">
        <f t="shared" si="0"/>
        <v>21915</v>
      </c>
      <c r="G26" s="62">
        <f t="shared" si="0"/>
        <v>95876</v>
      </c>
      <c r="H26" s="62">
        <f t="shared" si="0"/>
        <v>6000</v>
      </c>
      <c r="I26" s="136">
        <f t="shared" si="0"/>
        <v>29000</v>
      </c>
      <c r="J26" s="139">
        <f>SUM(D26:I26)</f>
        <v>6964191</v>
      </c>
      <c r="K26" s="73">
        <f>SUM(K27:K46)</f>
        <v>218772</v>
      </c>
      <c r="L26" s="77">
        <f>SUM(L27:L46)</f>
        <v>86656</v>
      </c>
      <c r="M26" s="105" t="s">
        <v>142</v>
      </c>
      <c r="N26" s="108">
        <v>132116</v>
      </c>
    </row>
    <row r="27" spans="1:14" ht="16" thickBot="1">
      <c r="A27" s="36"/>
      <c r="B27" s="45" t="s">
        <v>73</v>
      </c>
      <c r="C27" s="46">
        <v>3277250</v>
      </c>
      <c r="D27" s="66">
        <v>3278817</v>
      </c>
      <c r="E27" s="62"/>
      <c r="F27" s="62"/>
      <c r="G27" s="62"/>
      <c r="H27" s="62"/>
      <c r="I27" s="62"/>
      <c r="J27" s="138"/>
      <c r="K27" s="96"/>
      <c r="L27" s="83">
        <v>1567</v>
      </c>
      <c r="M27" s="106" t="s">
        <v>171</v>
      </c>
      <c r="N27" s="107"/>
    </row>
    <row r="28" spans="1:14" ht="15.5">
      <c r="A28" s="36"/>
      <c r="B28" s="45" t="s">
        <v>110</v>
      </c>
      <c r="C28" s="46">
        <v>989730</v>
      </c>
      <c r="D28" s="66">
        <v>990203</v>
      </c>
      <c r="E28" s="62"/>
      <c r="F28" s="62"/>
      <c r="G28" s="62"/>
      <c r="H28" s="62"/>
      <c r="I28" s="62"/>
      <c r="J28" s="69"/>
      <c r="K28" s="96"/>
      <c r="L28" s="83">
        <v>473</v>
      </c>
    </row>
    <row r="29" spans="1:14" ht="15.5">
      <c r="A29" s="36"/>
      <c r="B29" s="45" t="s">
        <v>109</v>
      </c>
      <c r="C29" s="46">
        <v>60000</v>
      </c>
      <c r="D29" s="66">
        <v>42805</v>
      </c>
      <c r="E29" s="62"/>
      <c r="F29" s="62"/>
      <c r="G29" s="62"/>
      <c r="H29" s="62"/>
      <c r="I29" s="62"/>
      <c r="J29" s="69"/>
      <c r="K29" s="74">
        <v>17195</v>
      </c>
      <c r="L29" s="76"/>
    </row>
    <row r="30" spans="1:14" ht="15.5">
      <c r="A30" s="36"/>
      <c r="B30" s="45" t="s">
        <v>12</v>
      </c>
      <c r="C30" s="46">
        <v>130000</v>
      </c>
      <c r="D30" s="66">
        <v>57600</v>
      </c>
      <c r="E30" s="66">
        <v>77689</v>
      </c>
      <c r="F30" s="62"/>
      <c r="G30" s="62"/>
      <c r="H30" s="62"/>
      <c r="I30" s="62"/>
      <c r="J30" s="69"/>
      <c r="K30" s="72"/>
      <c r="L30" s="83">
        <v>5289</v>
      </c>
      <c r="M30" s="67" t="s">
        <v>165</v>
      </c>
      <c r="N30" s="67" t="s">
        <v>166</v>
      </c>
    </row>
    <row r="31" spans="1:14" ht="15.5">
      <c r="A31" s="36"/>
      <c r="B31" s="45" t="s">
        <v>113</v>
      </c>
      <c r="C31" s="46">
        <v>20000</v>
      </c>
      <c r="D31" s="66">
        <v>6250</v>
      </c>
      <c r="E31" s="62"/>
      <c r="F31" s="64"/>
      <c r="G31" s="64"/>
      <c r="H31" s="64"/>
      <c r="I31" s="62"/>
      <c r="J31" s="69"/>
      <c r="K31" s="74">
        <v>13750</v>
      </c>
      <c r="L31" s="76"/>
    </row>
    <row r="32" spans="1:14" ht="15.5">
      <c r="A32" s="36"/>
      <c r="B32" s="45" t="s">
        <v>111</v>
      </c>
      <c r="C32" s="46">
        <v>600000</v>
      </c>
      <c r="D32" s="66">
        <v>613072</v>
      </c>
      <c r="E32" s="62"/>
      <c r="F32" s="62"/>
      <c r="G32" s="62"/>
      <c r="H32" s="62"/>
      <c r="I32" s="62"/>
      <c r="J32" s="69"/>
      <c r="K32" s="72"/>
      <c r="L32" s="83">
        <v>13072</v>
      </c>
    </row>
    <row r="33" spans="1:12" ht="15.5">
      <c r="A33" s="36"/>
      <c r="B33" s="45" t="s">
        <v>112</v>
      </c>
      <c r="C33" s="46">
        <v>964191</v>
      </c>
      <c r="D33" s="66">
        <v>1023020</v>
      </c>
      <c r="E33" s="62"/>
      <c r="F33" s="62"/>
      <c r="G33" s="62"/>
      <c r="H33" s="62"/>
      <c r="I33" s="62"/>
      <c r="J33" s="69"/>
      <c r="K33" s="72"/>
      <c r="L33" s="83">
        <v>58829</v>
      </c>
    </row>
    <row r="34" spans="1:12" ht="15.5">
      <c r="A34" s="36"/>
      <c r="B34" s="45" t="s">
        <v>107</v>
      </c>
      <c r="C34" s="46">
        <v>64000</v>
      </c>
      <c r="D34" s="66">
        <v>64000</v>
      </c>
      <c r="E34" s="62"/>
      <c r="F34" s="64"/>
      <c r="G34" s="64"/>
      <c r="H34" s="64"/>
      <c r="I34" s="62"/>
      <c r="J34" s="69"/>
      <c r="K34" s="96"/>
      <c r="L34" s="78"/>
    </row>
    <row r="35" spans="1:12" ht="15.5">
      <c r="A35" s="36"/>
      <c r="B35" s="45" t="s">
        <v>106</v>
      </c>
      <c r="C35" s="46">
        <v>10000</v>
      </c>
      <c r="D35" s="66">
        <v>10000</v>
      </c>
      <c r="E35" s="62"/>
      <c r="F35" s="64"/>
      <c r="G35" s="64"/>
      <c r="H35" s="64"/>
      <c r="I35" s="62"/>
      <c r="J35" s="69"/>
      <c r="K35" s="96"/>
      <c r="L35" s="78"/>
    </row>
    <row r="36" spans="1:12" ht="15.5">
      <c r="A36" s="36"/>
      <c r="B36" s="45" t="s">
        <v>108</v>
      </c>
      <c r="C36" s="46">
        <v>6000</v>
      </c>
      <c r="D36" s="66">
        <v>6000</v>
      </c>
      <c r="E36" s="62"/>
      <c r="F36" s="64"/>
      <c r="G36" s="64"/>
      <c r="H36" s="64"/>
      <c r="I36" s="62"/>
      <c r="J36" s="69"/>
      <c r="K36" s="96"/>
      <c r="L36" s="78"/>
    </row>
    <row r="37" spans="1:12" ht="15.5">
      <c r="A37" s="36"/>
      <c r="B37" s="45" t="s">
        <v>114</v>
      </c>
      <c r="C37" s="46">
        <v>203520</v>
      </c>
      <c r="D37" s="66">
        <v>203520</v>
      </c>
      <c r="E37" s="62"/>
      <c r="F37" s="62"/>
      <c r="G37" s="62"/>
      <c r="H37" s="62"/>
      <c r="I37" s="62"/>
      <c r="J37" s="69"/>
      <c r="K37" s="96"/>
      <c r="L37" s="76"/>
    </row>
    <row r="38" spans="1:12" ht="15.5">
      <c r="A38" s="36"/>
      <c r="B38" s="45" t="s">
        <v>127</v>
      </c>
      <c r="C38" s="46">
        <v>90000</v>
      </c>
      <c r="D38" s="66">
        <v>46300</v>
      </c>
      <c r="E38" s="62"/>
      <c r="F38" s="64"/>
      <c r="G38" s="64"/>
      <c r="H38" s="64"/>
      <c r="I38" s="62"/>
      <c r="J38" s="69"/>
      <c r="K38" s="74">
        <v>43700</v>
      </c>
      <c r="L38" s="76"/>
    </row>
    <row r="39" spans="1:12" ht="15.5">
      <c r="A39" s="36"/>
      <c r="B39" s="45" t="s">
        <v>90</v>
      </c>
      <c r="C39" s="46">
        <v>40000</v>
      </c>
      <c r="D39" s="66">
        <v>0</v>
      </c>
      <c r="E39" s="62"/>
      <c r="F39" s="62"/>
      <c r="G39" s="62"/>
      <c r="H39" s="62"/>
      <c r="I39" s="62"/>
      <c r="J39" s="69"/>
      <c r="K39" s="74">
        <v>40000</v>
      </c>
      <c r="L39" s="76"/>
    </row>
    <row r="40" spans="1:12" ht="15.5">
      <c r="A40" s="36"/>
      <c r="B40" s="45" t="s">
        <v>13</v>
      </c>
      <c r="C40" s="46">
        <v>5100</v>
      </c>
      <c r="D40" s="66">
        <v>4500</v>
      </c>
      <c r="E40" s="62"/>
      <c r="F40" s="64"/>
      <c r="G40" s="64"/>
      <c r="H40" s="64"/>
      <c r="I40" s="62"/>
      <c r="J40" s="69"/>
      <c r="K40" s="74">
        <v>600</v>
      </c>
      <c r="L40" s="76"/>
    </row>
    <row r="41" spans="1:12" ht="15.5">
      <c r="A41" s="36"/>
      <c r="B41" s="45" t="s">
        <v>115</v>
      </c>
      <c r="C41" s="46">
        <v>40000</v>
      </c>
      <c r="D41" s="66">
        <v>40000</v>
      </c>
      <c r="E41" s="62"/>
      <c r="F41" s="65"/>
      <c r="G41" s="65"/>
      <c r="H41" s="65"/>
      <c r="I41" s="62"/>
      <c r="J41" s="69"/>
      <c r="K41" s="104"/>
      <c r="L41" s="79"/>
    </row>
    <row r="42" spans="1:12" ht="15.5">
      <c r="A42" s="36"/>
      <c r="B42" s="45" t="s">
        <v>14</v>
      </c>
      <c r="C42" s="46">
        <v>35000</v>
      </c>
      <c r="D42" s="66">
        <v>42426</v>
      </c>
      <c r="E42" s="62"/>
      <c r="F42" s="62"/>
      <c r="G42" s="62"/>
      <c r="H42" s="62"/>
      <c r="I42" s="62"/>
      <c r="J42" s="69"/>
      <c r="K42" s="72"/>
      <c r="L42" s="83">
        <v>7426</v>
      </c>
    </row>
    <row r="43" spans="1:12" ht="15.5">
      <c r="A43" s="36"/>
      <c r="B43" s="45" t="s">
        <v>117</v>
      </c>
      <c r="C43" s="46">
        <v>80000</v>
      </c>
      <c r="D43" s="66">
        <v>74962</v>
      </c>
      <c r="E43" s="62"/>
      <c r="F43" s="62"/>
      <c r="G43" s="62"/>
      <c r="H43" s="62"/>
      <c r="I43" s="62"/>
      <c r="J43" s="69"/>
      <c r="K43" s="74">
        <v>5038</v>
      </c>
      <c r="L43" s="76"/>
    </row>
    <row r="44" spans="1:12" ht="15.5">
      <c r="A44" s="36"/>
      <c r="B44" s="45" t="s">
        <v>116</v>
      </c>
      <c r="C44" s="46">
        <v>90000</v>
      </c>
      <c r="D44" s="66">
        <v>84800</v>
      </c>
      <c r="E44" s="62"/>
      <c r="F44" s="64"/>
      <c r="G44" s="64"/>
      <c r="H44" s="64"/>
      <c r="I44" s="62"/>
      <c r="J44" s="69"/>
      <c r="K44" s="74">
        <v>5200</v>
      </c>
      <c r="L44" s="76"/>
    </row>
    <row r="45" spans="1:12" ht="15.5">
      <c r="A45" s="36"/>
      <c r="B45" s="45" t="s">
        <v>139</v>
      </c>
      <c r="C45" s="46">
        <v>105000</v>
      </c>
      <c r="D45" s="66">
        <v>580</v>
      </c>
      <c r="E45" s="66">
        <v>34300</v>
      </c>
      <c r="F45" s="62"/>
      <c r="G45" s="62"/>
      <c r="H45" s="62"/>
      <c r="I45" s="62"/>
      <c r="J45" s="69"/>
      <c r="K45" s="74">
        <v>70120</v>
      </c>
      <c r="L45" s="76"/>
    </row>
    <row r="46" spans="1:12" ht="16" thickBot="1">
      <c r="A46" s="36"/>
      <c r="B46" s="45" t="s">
        <v>21</v>
      </c>
      <c r="C46" s="46">
        <v>286516</v>
      </c>
      <c r="D46" s="66">
        <v>35342</v>
      </c>
      <c r="E46" s="66">
        <v>75214</v>
      </c>
      <c r="F46" s="99">
        <v>21915</v>
      </c>
      <c r="G46" s="99">
        <v>95876</v>
      </c>
      <c r="H46" s="66">
        <v>6000</v>
      </c>
      <c r="I46" s="66">
        <v>29000</v>
      </c>
      <c r="J46" s="103"/>
      <c r="K46" s="102">
        <v>23169</v>
      </c>
      <c r="L46" s="80"/>
    </row>
    <row r="47" spans="1:12" ht="15.5">
      <c r="A47" s="8"/>
      <c r="B47" s="1"/>
      <c r="C47" s="6"/>
      <c r="D47" s="67" t="s">
        <v>161</v>
      </c>
      <c r="E47" s="67" t="s">
        <v>147</v>
      </c>
      <c r="F47" s="101" t="s">
        <v>149</v>
      </c>
      <c r="G47" s="101" t="s">
        <v>162</v>
      </c>
      <c r="H47" s="67" t="s">
        <v>167</v>
      </c>
      <c r="I47" s="98" t="s">
        <v>152</v>
      </c>
      <c r="K47" s="55"/>
      <c r="L47" s="55"/>
    </row>
    <row r="48" spans="1:12" s="31" customFormat="1" ht="36.75" customHeight="1" thickBot="1">
      <c r="A48" s="28" t="s">
        <v>26</v>
      </c>
      <c r="B48" s="29" t="s">
        <v>94</v>
      </c>
      <c r="C48" s="143" t="s">
        <v>178</v>
      </c>
      <c r="K48" s="56"/>
      <c r="L48" s="56"/>
    </row>
    <row r="49" spans="1:16" ht="16" thickBot="1">
      <c r="A49" s="34" t="s">
        <v>3</v>
      </c>
      <c r="B49" s="35" t="s">
        <v>22</v>
      </c>
      <c r="C49" s="144">
        <f>SUM(C50:C54)</f>
        <v>2253526</v>
      </c>
      <c r="D49" s="59">
        <f>SUM(D50:D54)</f>
        <v>2258958</v>
      </c>
      <c r="E49" s="62"/>
      <c r="F49" s="62"/>
      <c r="G49" s="62"/>
      <c r="H49" s="62"/>
      <c r="I49" s="62"/>
      <c r="J49" s="70">
        <v>2258658</v>
      </c>
      <c r="K49" s="81">
        <v>5432</v>
      </c>
      <c r="L49" s="82"/>
      <c r="M49" s="105" t="s">
        <v>173</v>
      </c>
      <c r="N49" s="108">
        <v>5432</v>
      </c>
    </row>
    <row r="50" spans="1:16" ht="16" thickBot="1">
      <c r="A50" s="39"/>
      <c r="B50" s="37" t="s">
        <v>119</v>
      </c>
      <c r="C50" s="38">
        <v>2083401</v>
      </c>
      <c r="D50" s="62">
        <v>2088833</v>
      </c>
      <c r="E50" s="62"/>
      <c r="F50" s="62"/>
      <c r="G50" s="62"/>
      <c r="H50" s="62"/>
      <c r="I50" s="62"/>
      <c r="J50" s="69"/>
      <c r="K50" s="72"/>
      <c r="L50" s="76"/>
      <c r="M50" s="106" t="s">
        <v>170</v>
      </c>
      <c r="N50" s="107"/>
    </row>
    <row r="51" spans="1:16" ht="16" thickBot="1">
      <c r="A51" s="36"/>
      <c r="B51" s="37" t="s">
        <v>118</v>
      </c>
      <c r="C51" s="38">
        <v>134739</v>
      </c>
      <c r="D51" s="62">
        <v>134739</v>
      </c>
      <c r="E51" s="62"/>
      <c r="F51" s="62"/>
      <c r="G51" s="62"/>
      <c r="H51" s="62"/>
      <c r="I51" s="62"/>
      <c r="J51" s="69"/>
      <c r="K51" s="72"/>
      <c r="L51" s="76"/>
    </row>
    <row r="52" spans="1:16" ht="16" thickBot="1">
      <c r="A52" s="36"/>
      <c r="B52" s="37" t="s">
        <v>120</v>
      </c>
      <c r="C52" s="38">
        <v>14567</v>
      </c>
      <c r="D52" s="62">
        <v>14567</v>
      </c>
      <c r="E52" s="62"/>
      <c r="F52" s="62"/>
      <c r="G52" s="62"/>
      <c r="H52" s="62"/>
      <c r="I52" s="62"/>
      <c r="J52" s="69"/>
      <c r="K52" s="72"/>
      <c r="L52" s="76"/>
      <c r="M52" s="118" t="s">
        <v>168</v>
      </c>
      <c r="N52" s="119" t="s">
        <v>169</v>
      </c>
    </row>
    <row r="53" spans="1:16" ht="16" thickBot="1">
      <c r="A53" s="36"/>
      <c r="B53" s="37" t="s">
        <v>129</v>
      </c>
      <c r="C53" s="38">
        <v>13274</v>
      </c>
      <c r="D53" s="62">
        <v>13274</v>
      </c>
      <c r="E53" s="62"/>
      <c r="F53" s="62"/>
      <c r="G53" s="62"/>
      <c r="H53" s="62"/>
      <c r="I53" s="62"/>
      <c r="J53" s="69"/>
      <c r="K53" s="72"/>
      <c r="L53" s="76"/>
      <c r="M53" s="120" t="s">
        <v>170</v>
      </c>
      <c r="N53" s="108">
        <v>115245</v>
      </c>
    </row>
    <row r="54" spans="1:16" ht="16" thickBot="1">
      <c r="A54" s="36"/>
      <c r="B54" s="42" t="s">
        <v>121</v>
      </c>
      <c r="C54" s="41">
        <v>7545</v>
      </c>
      <c r="D54" s="62">
        <v>7545</v>
      </c>
      <c r="E54" s="62"/>
      <c r="F54" s="62"/>
      <c r="G54" s="62"/>
      <c r="H54" s="62"/>
      <c r="I54" s="62"/>
      <c r="J54" s="69"/>
      <c r="K54" s="72"/>
      <c r="L54" s="76"/>
    </row>
    <row r="55" spans="1:16" ht="16" thickBot="1">
      <c r="A55" s="34" t="s">
        <v>25</v>
      </c>
      <c r="B55" s="35" t="s">
        <v>126</v>
      </c>
      <c r="C55" s="68">
        <f>SUM(C56:C68)</f>
        <v>2253526</v>
      </c>
      <c r="D55" s="59">
        <f>SUM(D56:D68)</f>
        <v>1796828</v>
      </c>
      <c r="E55" s="59">
        <f>SUM(E56:E68)</f>
        <v>300687</v>
      </c>
      <c r="F55" s="59">
        <f>SUM(F56:F68)</f>
        <v>30428</v>
      </c>
      <c r="G55" s="59"/>
      <c r="H55" s="59">
        <f>SUM(H56:H68)</f>
        <v>1800</v>
      </c>
      <c r="I55" s="59">
        <f>SUM(I56:I68)</f>
        <v>13970</v>
      </c>
      <c r="J55" s="70">
        <f>SUM(D55:I55)</f>
        <v>2143713</v>
      </c>
      <c r="K55" s="73">
        <f>SUM(K56:K68)</f>
        <v>224322</v>
      </c>
      <c r="L55" s="77">
        <f>SUM(L56:L68)</f>
        <v>114509</v>
      </c>
      <c r="M55" s="105" t="s">
        <v>142</v>
      </c>
      <c r="N55" s="108">
        <v>109813</v>
      </c>
    </row>
    <row r="56" spans="1:16" ht="16" thickBot="1">
      <c r="A56" s="36"/>
      <c r="B56" s="45" t="s">
        <v>70</v>
      </c>
      <c r="C56" s="46">
        <v>974100</v>
      </c>
      <c r="D56" s="66">
        <v>811936</v>
      </c>
      <c r="E56" s="62"/>
      <c r="F56" s="62"/>
      <c r="G56" s="62"/>
      <c r="H56" s="62"/>
      <c r="I56" s="62"/>
      <c r="J56" s="69"/>
      <c r="K56" s="74">
        <v>162164</v>
      </c>
      <c r="L56" s="76"/>
      <c r="M56" s="106" t="s">
        <v>171</v>
      </c>
      <c r="N56" s="107"/>
    </row>
    <row r="57" spans="1:16" ht="15.5">
      <c r="A57" s="36"/>
      <c r="B57" s="45" t="s">
        <v>11</v>
      </c>
      <c r="C57" s="46">
        <v>294178</v>
      </c>
      <c r="D57" s="66">
        <v>245204</v>
      </c>
      <c r="E57" s="62"/>
      <c r="F57" s="62"/>
      <c r="G57" s="62"/>
      <c r="H57" s="62"/>
      <c r="I57" s="62"/>
      <c r="J57" s="69"/>
      <c r="K57" s="74">
        <v>48974</v>
      </c>
      <c r="L57" s="76"/>
    </row>
    <row r="58" spans="1:16" ht="15.5">
      <c r="A58" s="36"/>
      <c r="B58" s="45" t="s">
        <v>125</v>
      </c>
      <c r="C58" s="46">
        <v>110000</v>
      </c>
      <c r="D58" s="66">
        <v>98062</v>
      </c>
      <c r="E58" s="66">
        <v>24801</v>
      </c>
      <c r="F58" s="62"/>
      <c r="G58" s="62"/>
      <c r="H58" s="62"/>
      <c r="I58" s="62"/>
      <c r="J58" s="69"/>
      <c r="K58" s="96"/>
      <c r="L58" s="83">
        <v>12863</v>
      </c>
    </row>
    <row r="59" spans="1:16" ht="15.5">
      <c r="A59" s="36"/>
      <c r="B59" s="45" t="s">
        <v>97</v>
      </c>
      <c r="C59" s="46">
        <v>58464</v>
      </c>
      <c r="D59" s="66">
        <v>51900</v>
      </c>
      <c r="E59" s="66">
        <v>2506</v>
      </c>
      <c r="F59" s="62"/>
      <c r="G59" s="62"/>
      <c r="H59" s="62"/>
      <c r="I59" s="62"/>
      <c r="J59" s="69"/>
      <c r="K59" s="74">
        <v>4058</v>
      </c>
      <c r="L59" s="78"/>
    </row>
    <row r="60" spans="1:16" ht="15.5">
      <c r="A60" s="36"/>
      <c r="B60" s="45" t="s">
        <v>15</v>
      </c>
      <c r="C60" s="46">
        <v>65000</v>
      </c>
      <c r="D60" s="66">
        <v>96592</v>
      </c>
      <c r="E60" s="62"/>
      <c r="F60" s="62"/>
      <c r="G60" s="62"/>
      <c r="H60" s="62"/>
      <c r="I60" s="62"/>
      <c r="J60" s="69"/>
      <c r="K60" s="72"/>
      <c r="L60" s="83">
        <v>31592</v>
      </c>
    </row>
    <row r="61" spans="1:16" ht="15.5">
      <c r="A61" s="36"/>
      <c r="B61" s="45" t="s">
        <v>16</v>
      </c>
      <c r="C61" s="46">
        <v>309000</v>
      </c>
      <c r="D61" s="66">
        <v>308953</v>
      </c>
      <c r="E61" s="62"/>
      <c r="F61" s="62"/>
      <c r="G61" s="62"/>
      <c r="H61" s="62"/>
      <c r="I61" s="62"/>
      <c r="J61" s="69"/>
      <c r="K61" s="74">
        <v>47</v>
      </c>
      <c r="L61" s="76"/>
    </row>
    <row r="62" spans="1:16" ht="15.5">
      <c r="A62" s="36"/>
      <c r="B62" s="45" t="s">
        <v>17</v>
      </c>
      <c r="C62" s="46">
        <v>63600</v>
      </c>
      <c r="D62" s="66">
        <v>63600</v>
      </c>
      <c r="E62" s="62"/>
      <c r="F62" s="62"/>
      <c r="G62" s="62"/>
      <c r="H62" s="62"/>
      <c r="I62" s="62"/>
      <c r="J62" s="69"/>
      <c r="K62" s="72"/>
      <c r="L62" s="76"/>
    </row>
    <row r="63" spans="1:16" ht="15.5">
      <c r="A63" s="36"/>
      <c r="B63" s="45" t="s">
        <v>19</v>
      </c>
      <c r="C63" s="46">
        <v>18000</v>
      </c>
      <c r="D63" s="66">
        <v>18000</v>
      </c>
      <c r="E63" s="62"/>
      <c r="F63" s="62"/>
      <c r="G63" s="62"/>
      <c r="H63" s="62"/>
      <c r="I63" s="62"/>
      <c r="J63" s="69"/>
      <c r="K63" s="96"/>
      <c r="L63" s="76"/>
    </row>
    <row r="64" spans="1:16" ht="15.5">
      <c r="A64" s="36"/>
      <c r="B64" s="45" t="s">
        <v>20</v>
      </c>
      <c r="C64" s="46">
        <v>50000</v>
      </c>
      <c r="D64" s="66">
        <v>880</v>
      </c>
      <c r="E64" s="66">
        <v>10200</v>
      </c>
      <c r="F64" s="66">
        <v>23328</v>
      </c>
      <c r="G64" s="66"/>
      <c r="H64" s="66">
        <v>1800</v>
      </c>
      <c r="I64" s="66">
        <v>13970</v>
      </c>
      <c r="J64" s="103"/>
      <c r="K64" s="96"/>
      <c r="L64" s="83">
        <v>178</v>
      </c>
      <c r="M64" s="67" t="s">
        <v>153</v>
      </c>
      <c r="N64" s="67" t="s">
        <v>154</v>
      </c>
      <c r="O64" s="67" t="s">
        <v>155</v>
      </c>
      <c r="P64" s="67" t="s">
        <v>156</v>
      </c>
    </row>
    <row r="65" spans="1:14" ht="15.5">
      <c r="A65" s="36"/>
      <c r="B65" s="45" t="s">
        <v>122</v>
      </c>
      <c r="C65" s="46">
        <v>51000</v>
      </c>
      <c r="D65" s="66">
        <v>24120</v>
      </c>
      <c r="E65" s="66">
        <v>25900</v>
      </c>
      <c r="F65" s="64"/>
      <c r="G65" s="64"/>
      <c r="H65" s="64"/>
      <c r="I65" s="62"/>
      <c r="J65" s="69"/>
      <c r="K65" s="74">
        <v>980</v>
      </c>
      <c r="L65" s="78"/>
      <c r="M65" s="67" t="s">
        <v>159</v>
      </c>
      <c r="N65" s="67"/>
    </row>
    <row r="66" spans="1:14" ht="15.5">
      <c r="A66" s="36"/>
      <c r="B66" s="45" t="s">
        <v>93</v>
      </c>
      <c r="C66" s="46">
        <v>40000</v>
      </c>
      <c r="D66" s="66">
        <v>24500</v>
      </c>
      <c r="E66" s="66">
        <v>9500</v>
      </c>
      <c r="F66" s="64"/>
      <c r="G66" s="64"/>
      <c r="H66" s="64"/>
      <c r="I66" s="62"/>
      <c r="J66" s="69"/>
      <c r="K66" s="74">
        <v>6000</v>
      </c>
      <c r="L66" s="78"/>
      <c r="M66" s="67" t="s">
        <v>160</v>
      </c>
      <c r="N66" s="67" t="s">
        <v>163</v>
      </c>
    </row>
    <row r="67" spans="1:14" ht="15.5">
      <c r="A67" s="36"/>
      <c r="B67" s="45" t="s">
        <v>18</v>
      </c>
      <c r="C67" s="46">
        <v>60000</v>
      </c>
      <c r="D67" s="66">
        <v>50801</v>
      </c>
      <c r="E67" s="62"/>
      <c r="F67" s="99">
        <v>7100</v>
      </c>
      <c r="G67" s="62"/>
      <c r="H67" s="62"/>
      <c r="I67" s="64"/>
      <c r="J67" s="69"/>
      <c r="K67" s="74">
        <v>2099</v>
      </c>
      <c r="L67" s="78"/>
    </row>
    <row r="68" spans="1:14" ht="16" thickBot="1">
      <c r="A68" s="40"/>
      <c r="B68" s="45" t="s">
        <v>21</v>
      </c>
      <c r="C68" s="46">
        <v>160184</v>
      </c>
      <c r="D68" s="66">
        <v>2280</v>
      </c>
      <c r="E68" s="66">
        <v>227780</v>
      </c>
      <c r="F68" s="62"/>
      <c r="G68" s="62"/>
      <c r="H68" s="62"/>
      <c r="I68" s="62"/>
      <c r="J68" s="69"/>
      <c r="K68" s="92"/>
      <c r="L68" s="93">
        <v>69876</v>
      </c>
    </row>
    <row r="69" spans="1:14" ht="15.5">
      <c r="C69" s="6"/>
      <c r="E69" s="67" t="s">
        <v>150</v>
      </c>
      <c r="F69" s="101" t="s">
        <v>164</v>
      </c>
      <c r="I69" s="94"/>
      <c r="J69" s="94"/>
    </row>
    <row r="70" spans="1:14" ht="15.5">
      <c r="B70" s="100" t="s">
        <v>158</v>
      </c>
      <c r="C70" s="6"/>
      <c r="M70" s="94"/>
      <c r="N70" s="95"/>
    </row>
    <row r="71" spans="1:14" ht="16" thickBot="1">
      <c r="B71" s="44"/>
    </row>
    <row r="72" spans="1:14" ht="16" thickBot="1">
      <c r="B72" s="47" t="s">
        <v>130</v>
      </c>
      <c r="H72" s="125" t="s">
        <v>174</v>
      </c>
      <c r="I72" s="126"/>
      <c r="J72" s="126"/>
      <c r="K72" s="124">
        <v>322372</v>
      </c>
    </row>
    <row r="73" spans="1:14" ht="15.5">
      <c r="B73" s="43" t="s">
        <v>138</v>
      </c>
      <c r="C73" s="57">
        <v>280000</v>
      </c>
    </row>
    <row r="74" spans="1:14" ht="15.5">
      <c r="B74" s="43" t="s">
        <v>131</v>
      </c>
      <c r="C74" s="57">
        <v>13600</v>
      </c>
    </row>
    <row r="75" spans="1:14" ht="15.5">
      <c r="B75" s="43" t="s">
        <v>132</v>
      </c>
      <c r="C75" s="57">
        <v>27040</v>
      </c>
    </row>
    <row r="76" spans="1:14" ht="15.5">
      <c r="B76" s="43" t="s">
        <v>133</v>
      </c>
      <c r="C76" s="57">
        <v>60640</v>
      </c>
    </row>
    <row r="77" spans="1:14" ht="15.5">
      <c r="B77" s="43" t="s">
        <v>134</v>
      </c>
      <c r="C77" s="57">
        <v>94598</v>
      </c>
    </row>
    <row r="78" spans="1:14" ht="15.5">
      <c r="B78" s="43" t="s">
        <v>137</v>
      </c>
      <c r="C78" s="57">
        <v>22600</v>
      </c>
    </row>
    <row r="79" spans="1:14" ht="15.5">
      <c r="B79" s="43" t="s">
        <v>136</v>
      </c>
      <c r="C79" s="57">
        <v>11400</v>
      </c>
    </row>
    <row r="80" spans="1:14" ht="15.5">
      <c r="B80" s="47" t="s">
        <v>135</v>
      </c>
      <c r="C80" s="58">
        <f>SUM(C73:C79)</f>
        <v>509878</v>
      </c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3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topLeftCell="A19" workbookViewId="0">
      <selection activeCell="I30" sqref="I30"/>
    </sheetView>
  </sheetViews>
  <sheetFormatPr defaultRowHeight="12.5"/>
  <cols>
    <col min="1" max="1" width="7" customWidth="1"/>
    <col min="2" max="2" width="14.453125" customWidth="1"/>
    <col min="4" max="4" width="7.453125" customWidth="1"/>
    <col min="5" max="5" width="3.453125" hidden="1" customWidth="1"/>
    <col min="6" max="6" width="6.453125" customWidth="1"/>
    <col min="7" max="7" width="14.453125" customWidth="1"/>
    <col min="8" max="8" width="14" customWidth="1"/>
    <col min="9" max="9" width="16.1796875" bestFit="1" customWidth="1"/>
    <col min="10" max="10" width="15.453125" customWidth="1"/>
    <col min="14" max="14" width="12.81640625" bestFit="1" customWidth="1"/>
  </cols>
  <sheetData>
    <row r="1" spans="1:11" ht="13">
      <c r="J1" s="9" t="s">
        <v>29</v>
      </c>
    </row>
    <row r="2" spans="1:11" ht="13">
      <c r="J2" s="9" t="s">
        <v>30</v>
      </c>
    </row>
    <row r="3" spans="1:11" ht="13">
      <c r="J3" s="9" t="s">
        <v>31</v>
      </c>
    </row>
    <row r="4" spans="1:11" ht="13">
      <c r="J4" s="9" t="s">
        <v>184</v>
      </c>
    </row>
    <row r="5" spans="1:11" ht="13">
      <c r="J5" s="9" t="s">
        <v>32</v>
      </c>
    </row>
    <row r="6" spans="1:11" ht="13">
      <c r="J6" s="9" t="s">
        <v>33</v>
      </c>
    </row>
    <row r="7" spans="1:11" ht="13">
      <c r="A7" s="9"/>
    </row>
    <row r="8" spans="1:11" ht="17.5">
      <c r="A8" s="174" t="s">
        <v>34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7.5">
      <c r="A9" s="175" t="s">
        <v>182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s="25" customFormat="1" ht="10">
      <c r="A10" s="171" t="s">
        <v>0</v>
      </c>
      <c r="B10" s="171" t="s">
        <v>35</v>
      </c>
      <c r="C10" s="171"/>
      <c r="D10" s="171"/>
      <c r="E10" s="171"/>
      <c r="F10" s="171" t="s">
        <v>63</v>
      </c>
      <c r="G10" s="171" t="s">
        <v>64</v>
      </c>
      <c r="H10" s="171" t="s">
        <v>65</v>
      </c>
      <c r="I10" s="171" t="s">
        <v>66</v>
      </c>
      <c r="J10" s="171" t="s">
        <v>36</v>
      </c>
      <c r="K10" s="171"/>
    </row>
    <row r="11" spans="1:11" s="25" customFormat="1" ht="23.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1" ht="16.399999999999999" customHeight="1">
      <c r="A12" s="178" t="s">
        <v>37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1:11" ht="15.5">
      <c r="A13" s="165">
        <v>1</v>
      </c>
      <c r="B13" s="176" t="s">
        <v>38</v>
      </c>
      <c r="C13" s="180"/>
      <c r="D13" s="180"/>
      <c r="E13" s="180"/>
      <c r="F13" s="165">
        <v>1</v>
      </c>
      <c r="G13" s="18">
        <v>50000</v>
      </c>
      <c r="H13" s="18">
        <v>50000</v>
      </c>
      <c r="I13" s="185">
        <v>600000</v>
      </c>
      <c r="J13" s="177" t="s">
        <v>39</v>
      </c>
      <c r="K13" s="177"/>
    </row>
    <row r="14" spans="1:11" ht="14.5" customHeight="1">
      <c r="A14" s="165"/>
      <c r="B14" s="176"/>
      <c r="C14" s="180"/>
      <c r="D14" s="180"/>
      <c r="E14" s="180"/>
      <c r="F14" s="165"/>
      <c r="G14" s="18"/>
      <c r="H14" s="18"/>
      <c r="I14" s="186"/>
      <c r="J14" s="177"/>
      <c r="K14" s="177"/>
    </row>
    <row r="15" spans="1:11" ht="32.5" customHeight="1">
      <c r="A15" s="165">
        <v>2</v>
      </c>
      <c r="B15" s="176" t="s">
        <v>67</v>
      </c>
      <c r="C15" s="180"/>
      <c r="D15" s="180"/>
      <c r="E15" s="180"/>
      <c r="F15" s="165">
        <v>1</v>
      </c>
      <c r="G15" s="18"/>
      <c r="H15" s="18"/>
      <c r="I15" s="183">
        <v>600000</v>
      </c>
      <c r="J15" s="177" t="s">
        <v>41</v>
      </c>
      <c r="K15" s="177"/>
    </row>
    <row r="16" spans="1:11" ht="24.65" customHeight="1">
      <c r="A16" s="165"/>
      <c r="B16" s="176"/>
      <c r="C16" s="180"/>
      <c r="D16" s="180"/>
      <c r="E16" s="180"/>
      <c r="F16" s="181"/>
      <c r="G16" s="19">
        <v>50000</v>
      </c>
      <c r="H16" s="19">
        <v>50000</v>
      </c>
      <c r="I16" s="184"/>
      <c r="J16" s="177"/>
      <c r="K16" s="177"/>
    </row>
    <row r="17" spans="1:14" ht="21.5" customHeight="1">
      <c r="A17" s="15"/>
      <c r="B17" s="191" t="s">
        <v>42</v>
      </c>
      <c r="C17" s="191"/>
      <c r="D17" s="191"/>
      <c r="E17" s="191"/>
      <c r="F17" s="16">
        <v>3</v>
      </c>
      <c r="G17" s="20"/>
      <c r="H17" s="20"/>
      <c r="I17" s="153">
        <f>SUM(I13:I16)</f>
        <v>1200000</v>
      </c>
      <c r="J17" s="14"/>
      <c r="K17" s="14"/>
    </row>
    <row r="18" spans="1:14" ht="16.399999999999999" customHeight="1">
      <c r="A18" s="178" t="s">
        <v>43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4" ht="33.5" customHeight="1">
      <c r="A19" s="160">
        <v>3</v>
      </c>
      <c r="B19" s="193" t="s">
        <v>40</v>
      </c>
      <c r="C19" s="194"/>
      <c r="D19" s="194"/>
      <c r="E19" s="194"/>
      <c r="F19" s="160">
        <v>1</v>
      </c>
      <c r="G19" s="195">
        <v>50000</v>
      </c>
      <c r="H19" s="196">
        <v>50000</v>
      </c>
      <c r="I19" s="197">
        <v>600000</v>
      </c>
      <c r="J19" s="177" t="s">
        <v>39</v>
      </c>
      <c r="K19" s="177"/>
    </row>
    <row r="20" spans="1:14" ht="54.65" customHeight="1">
      <c r="A20" s="15">
        <v>4</v>
      </c>
      <c r="B20" s="180" t="s">
        <v>44</v>
      </c>
      <c r="C20" s="180"/>
      <c r="D20" s="180"/>
      <c r="E20" s="180"/>
      <c r="F20" s="15">
        <v>4</v>
      </c>
      <c r="G20" s="18">
        <v>25000</v>
      </c>
      <c r="H20" s="18">
        <f>F20*G20</f>
        <v>100000</v>
      </c>
      <c r="I20" s="18">
        <f>H20*12</f>
        <v>1200000</v>
      </c>
      <c r="J20" s="172" t="s">
        <v>75</v>
      </c>
      <c r="K20" s="172"/>
    </row>
    <row r="21" spans="1:14" ht="37.4" customHeight="1">
      <c r="A21" s="15">
        <v>5</v>
      </c>
      <c r="B21" s="180" t="s">
        <v>45</v>
      </c>
      <c r="C21" s="182"/>
      <c r="D21" s="180"/>
      <c r="E21" s="180"/>
      <c r="F21" s="15">
        <v>4</v>
      </c>
      <c r="G21" s="18">
        <v>14000</v>
      </c>
      <c r="H21" s="18">
        <f>G21*F21</f>
        <v>56000</v>
      </c>
      <c r="I21" s="18">
        <f>H21*12</f>
        <v>672000</v>
      </c>
      <c r="J21" s="172" t="s">
        <v>46</v>
      </c>
      <c r="K21" s="172"/>
      <c r="N21" s="27"/>
    </row>
    <row r="22" spans="1:14" ht="49" customHeight="1">
      <c r="A22" s="15"/>
      <c r="B22" s="157" t="s">
        <v>45</v>
      </c>
      <c r="C22" s="159" t="s">
        <v>183</v>
      </c>
      <c r="D22" s="158"/>
      <c r="E22" s="148"/>
      <c r="F22" s="15">
        <v>4</v>
      </c>
      <c r="G22" s="18">
        <v>3000</v>
      </c>
      <c r="H22" s="18">
        <v>12000</v>
      </c>
      <c r="I22" s="18">
        <v>36000</v>
      </c>
      <c r="J22" s="17"/>
      <c r="K22" s="17"/>
      <c r="N22" s="27"/>
    </row>
    <row r="23" spans="1:14" ht="27" customHeight="1">
      <c r="A23" s="15">
        <v>6</v>
      </c>
      <c r="B23" s="180" t="s">
        <v>47</v>
      </c>
      <c r="C23" s="187"/>
      <c r="D23" s="180"/>
      <c r="E23" s="180"/>
      <c r="F23" s="15">
        <v>1</v>
      </c>
      <c r="G23" s="18">
        <v>17500</v>
      </c>
      <c r="H23" s="18">
        <f>F23*G23</f>
        <v>17500</v>
      </c>
      <c r="I23" s="18">
        <f>H23*12</f>
        <v>210000</v>
      </c>
      <c r="J23" s="172" t="s">
        <v>48</v>
      </c>
      <c r="K23" s="172"/>
    </row>
    <row r="24" spans="1:14" ht="15.65" customHeight="1">
      <c r="A24" s="165">
        <v>7</v>
      </c>
      <c r="B24" s="188" t="s">
        <v>49</v>
      </c>
      <c r="C24" s="188"/>
      <c r="D24" s="189" t="s">
        <v>50</v>
      </c>
      <c r="E24" s="189"/>
      <c r="F24" s="15"/>
      <c r="G24" s="183">
        <v>22500</v>
      </c>
      <c r="H24" s="190">
        <v>67500</v>
      </c>
      <c r="I24" s="190">
        <v>337500</v>
      </c>
      <c r="J24" s="172" t="s">
        <v>51</v>
      </c>
      <c r="K24" s="172"/>
    </row>
    <row r="25" spans="1:14" ht="15.5">
      <c r="A25" s="165"/>
      <c r="B25" s="188"/>
      <c r="C25" s="188"/>
      <c r="D25" s="189" t="s">
        <v>180</v>
      </c>
      <c r="E25" s="189"/>
      <c r="F25" s="15">
        <v>3</v>
      </c>
      <c r="G25" s="183"/>
      <c r="H25" s="190"/>
      <c r="I25" s="190"/>
      <c r="J25" s="172"/>
      <c r="K25" s="172"/>
    </row>
    <row r="26" spans="1:14" ht="14.15" customHeight="1">
      <c r="A26" s="165"/>
      <c r="B26" s="188"/>
      <c r="C26" s="188"/>
      <c r="D26" s="189" t="s">
        <v>52</v>
      </c>
      <c r="E26" s="189"/>
      <c r="F26" s="21"/>
      <c r="G26" s="183">
        <v>18900</v>
      </c>
      <c r="H26" s="183">
        <f>G26*F25</f>
        <v>56700</v>
      </c>
      <c r="I26" s="183">
        <v>264600</v>
      </c>
      <c r="J26" s="172"/>
      <c r="K26" s="172"/>
    </row>
    <row r="27" spans="1:14" ht="15.5">
      <c r="A27" s="165"/>
      <c r="B27" s="188"/>
      <c r="C27" s="188"/>
      <c r="D27" s="189" t="s">
        <v>181</v>
      </c>
      <c r="E27" s="189"/>
      <c r="F27" s="15">
        <v>2</v>
      </c>
      <c r="G27" s="183"/>
      <c r="H27" s="183"/>
      <c r="I27" s="183"/>
      <c r="J27" s="172"/>
      <c r="K27" s="172"/>
    </row>
    <row r="28" spans="1:14" ht="15.5">
      <c r="A28" s="15"/>
      <c r="B28" s="191" t="s">
        <v>42</v>
      </c>
      <c r="C28" s="191"/>
      <c r="D28" s="191"/>
      <c r="E28" s="191"/>
      <c r="F28" s="16">
        <v>13</v>
      </c>
      <c r="G28" s="22"/>
      <c r="H28" s="22"/>
      <c r="I28" s="22">
        <f>SUM(I19:I27)</f>
        <v>3320100</v>
      </c>
      <c r="J28" s="192"/>
      <c r="K28" s="192"/>
    </row>
    <row r="29" spans="1:14" ht="15.5">
      <c r="A29" s="15"/>
      <c r="B29" s="191" t="s">
        <v>53</v>
      </c>
      <c r="C29" s="191"/>
      <c r="D29" s="191"/>
      <c r="E29" s="191"/>
      <c r="F29" s="16">
        <v>16</v>
      </c>
      <c r="G29" s="22"/>
      <c r="H29" s="22"/>
      <c r="I29" s="154">
        <v>4520100</v>
      </c>
      <c r="J29" s="192"/>
      <c r="K29" s="192"/>
    </row>
    <row r="30" spans="1:14" ht="1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4" ht="15">
      <c r="A31" s="169" t="s">
        <v>80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</row>
    <row r="32" spans="1:14" ht="34.5">
      <c r="A32" s="13" t="s">
        <v>0</v>
      </c>
      <c r="B32" s="170" t="s">
        <v>35</v>
      </c>
      <c r="C32" s="170"/>
      <c r="D32" s="170"/>
      <c r="E32" s="170"/>
      <c r="F32" s="23" t="s">
        <v>54</v>
      </c>
      <c r="G32" s="13" t="s">
        <v>55</v>
      </c>
      <c r="H32" s="13" t="s">
        <v>56</v>
      </c>
      <c r="I32" s="13" t="s">
        <v>2</v>
      </c>
      <c r="J32" s="170" t="s">
        <v>36</v>
      </c>
      <c r="K32" s="170"/>
    </row>
    <row r="33" spans="1:11" ht="39" customHeight="1">
      <c r="A33" s="13">
        <v>1</v>
      </c>
      <c r="B33" s="173" t="s">
        <v>44</v>
      </c>
      <c r="C33" s="173"/>
      <c r="D33" s="173"/>
      <c r="E33" s="173"/>
      <c r="F33" s="13">
        <v>4</v>
      </c>
      <c r="G33" s="17">
        <v>25000</v>
      </c>
      <c r="H33" s="13">
        <v>80</v>
      </c>
      <c r="I33" s="17">
        <v>80000</v>
      </c>
      <c r="J33" s="177" t="s">
        <v>76</v>
      </c>
      <c r="K33" s="177"/>
    </row>
    <row r="34" spans="1:11" ht="42" customHeight="1">
      <c r="A34" s="13">
        <v>2</v>
      </c>
      <c r="B34" s="173" t="s">
        <v>45</v>
      </c>
      <c r="C34" s="173"/>
      <c r="D34" s="173"/>
      <c r="E34" s="173"/>
      <c r="F34" s="13">
        <v>4</v>
      </c>
      <c r="G34" s="17">
        <v>14000</v>
      </c>
      <c r="H34" s="13">
        <v>70</v>
      </c>
      <c r="I34" s="17">
        <v>39200</v>
      </c>
      <c r="J34" s="177" t="s">
        <v>76</v>
      </c>
      <c r="K34" s="177"/>
    </row>
    <row r="35" spans="1:11" ht="45" customHeight="1">
      <c r="A35" s="13">
        <v>3</v>
      </c>
      <c r="B35" s="173" t="s">
        <v>47</v>
      </c>
      <c r="C35" s="173"/>
      <c r="D35" s="173"/>
      <c r="E35" s="173"/>
      <c r="F35" s="13">
        <v>1</v>
      </c>
      <c r="G35" s="17">
        <v>17500</v>
      </c>
      <c r="H35" s="13">
        <v>70</v>
      </c>
      <c r="I35" s="17">
        <v>12250</v>
      </c>
      <c r="J35" s="177" t="s">
        <v>76</v>
      </c>
      <c r="K35" s="177"/>
    </row>
    <row r="36" spans="1:11" ht="46.4" customHeight="1">
      <c r="A36" s="13">
        <v>4</v>
      </c>
      <c r="B36" s="173" t="s">
        <v>57</v>
      </c>
      <c r="C36" s="173"/>
      <c r="D36" s="173"/>
      <c r="E36" s="173"/>
      <c r="F36" s="13">
        <v>2</v>
      </c>
      <c r="G36" s="17">
        <v>18900</v>
      </c>
      <c r="H36" s="13">
        <v>50</v>
      </c>
      <c r="I36" s="17">
        <v>18900</v>
      </c>
      <c r="J36" s="177" t="s">
        <v>76</v>
      </c>
      <c r="K36" s="177"/>
    </row>
    <row r="37" spans="1:11" ht="15">
      <c r="A37" s="13"/>
      <c r="B37" s="166" t="s">
        <v>42</v>
      </c>
      <c r="C37" s="166"/>
      <c r="D37" s="166"/>
      <c r="E37" s="166"/>
      <c r="F37" s="24">
        <v>11</v>
      </c>
      <c r="G37" s="24"/>
      <c r="H37" s="24"/>
      <c r="I37" s="156">
        <f>SUM(I33:I36)</f>
        <v>150350</v>
      </c>
      <c r="J37" s="167"/>
      <c r="K37" s="168"/>
    </row>
    <row r="38" spans="1:11" ht="15">
      <c r="A38" s="149"/>
      <c r="B38" s="146"/>
      <c r="C38" s="146"/>
      <c r="D38" s="146"/>
      <c r="E38" s="146"/>
      <c r="F38" s="150"/>
      <c r="G38" s="150"/>
      <c r="H38" s="150"/>
      <c r="I38" s="151"/>
      <c r="J38" s="149"/>
      <c r="K38" s="149"/>
    </row>
    <row r="39" spans="1:11" ht="15.5">
      <c r="A39" s="149"/>
      <c r="B39" s="152"/>
      <c r="C39" s="152"/>
      <c r="D39" s="152"/>
      <c r="E39" s="146"/>
      <c r="F39" s="150"/>
      <c r="G39" s="150"/>
      <c r="H39" s="150"/>
      <c r="I39" s="155"/>
      <c r="J39" s="149"/>
      <c r="K39" s="149"/>
    </row>
    <row r="40" spans="1:11" ht="15.5">
      <c r="A40" s="11"/>
    </row>
    <row r="41" spans="1:11" ht="15">
      <c r="A41" s="162" t="s">
        <v>185</v>
      </c>
      <c r="B41" s="162"/>
      <c r="C41" s="162"/>
      <c r="D41" s="162"/>
      <c r="E41" s="162"/>
      <c r="F41" s="162"/>
      <c r="G41" s="162"/>
      <c r="H41" s="162"/>
      <c r="I41" s="162"/>
    </row>
    <row r="42" spans="1:11" ht="9" customHeight="1">
      <c r="A42" s="12"/>
    </row>
    <row r="43" spans="1:11" ht="26.5" customHeight="1">
      <c r="A43" s="170" t="s">
        <v>0</v>
      </c>
      <c r="B43" s="170" t="s">
        <v>58</v>
      </c>
      <c r="C43" s="170"/>
      <c r="D43" s="170"/>
      <c r="E43" s="170"/>
      <c r="F43" s="170"/>
      <c r="G43" s="163" t="s">
        <v>2</v>
      </c>
      <c r="H43" s="13" t="s">
        <v>59</v>
      </c>
      <c r="I43" s="170" t="s">
        <v>42</v>
      </c>
    </row>
    <row r="44" spans="1:11" ht="26">
      <c r="A44" s="170"/>
      <c r="B44" s="170"/>
      <c r="C44" s="170"/>
      <c r="D44" s="170"/>
      <c r="E44" s="170"/>
      <c r="F44" s="170"/>
      <c r="G44" s="164"/>
      <c r="H44" s="13" t="s">
        <v>71</v>
      </c>
      <c r="I44" s="170"/>
    </row>
    <row r="45" spans="1:11" ht="16.399999999999999" customHeight="1">
      <c r="A45" s="15">
        <v>1</v>
      </c>
      <c r="B45" s="165" t="s">
        <v>60</v>
      </c>
      <c r="C45" s="165"/>
      <c r="D45" s="165"/>
      <c r="E45" s="165"/>
      <c r="F45" s="165"/>
      <c r="G45" s="18">
        <v>1200000</v>
      </c>
      <c r="H45" s="18"/>
      <c r="I45" s="18"/>
    </row>
    <row r="46" spans="1:11" ht="16.399999999999999" customHeight="1">
      <c r="A46" s="15">
        <v>2</v>
      </c>
      <c r="B46" s="165" t="s">
        <v>61</v>
      </c>
      <c r="C46" s="165"/>
      <c r="D46" s="165"/>
      <c r="E46" s="165"/>
      <c r="F46" s="165"/>
      <c r="G46" s="18">
        <v>3320100</v>
      </c>
      <c r="H46" s="18"/>
      <c r="I46" s="18"/>
    </row>
    <row r="47" spans="1:11" ht="15.5">
      <c r="A47" s="15">
        <v>3</v>
      </c>
      <c r="B47" s="165" t="s">
        <v>62</v>
      </c>
      <c r="C47" s="165"/>
      <c r="D47" s="165"/>
      <c r="E47" s="165"/>
      <c r="F47" s="165"/>
      <c r="G47" s="18">
        <v>150350</v>
      </c>
      <c r="H47" s="18"/>
      <c r="I47" s="18"/>
    </row>
    <row r="48" spans="1:11" ht="15.5">
      <c r="A48" s="15"/>
      <c r="B48" s="166" t="s">
        <v>53</v>
      </c>
      <c r="C48" s="166"/>
      <c r="D48" s="166"/>
      <c r="E48" s="166"/>
      <c r="F48" s="166"/>
      <c r="G48" s="26">
        <f>SUM(G45:G47)</f>
        <v>4670450</v>
      </c>
      <c r="H48" s="26">
        <v>1410476</v>
      </c>
      <c r="I48" s="26">
        <f>SUM(G48:H48)</f>
        <v>6080926</v>
      </c>
    </row>
    <row r="49" spans="1:9" ht="43.4" customHeight="1">
      <c r="A49" s="161" t="s">
        <v>72</v>
      </c>
      <c r="B49" s="161"/>
      <c r="C49" s="161"/>
      <c r="D49" s="161"/>
      <c r="E49" s="161"/>
      <c r="F49" s="161"/>
      <c r="G49" s="161"/>
      <c r="H49" s="161"/>
      <c r="I49" s="161"/>
    </row>
  </sheetData>
  <mergeCells count="73">
    <mergeCell ref="J33:K33"/>
    <mergeCell ref="J34:K34"/>
    <mergeCell ref="H26:H27"/>
    <mergeCell ref="I26:I27"/>
    <mergeCell ref="H24:H25"/>
    <mergeCell ref="J28:K28"/>
    <mergeCell ref="J29:K29"/>
    <mergeCell ref="J32:K32"/>
    <mergeCell ref="J35:K35"/>
    <mergeCell ref="J20:K20"/>
    <mergeCell ref="A18:K18"/>
    <mergeCell ref="F13:F14"/>
    <mergeCell ref="I13:I14"/>
    <mergeCell ref="B23:E23"/>
    <mergeCell ref="A24:A27"/>
    <mergeCell ref="B24:C27"/>
    <mergeCell ref="D24:E24"/>
    <mergeCell ref="D25:E25"/>
    <mergeCell ref="D26:E26"/>
    <mergeCell ref="D27:E27"/>
    <mergeCell ref="G24:G25"/>
    <mergeCell ref="I24:I25"/>
    <mergeCell ref="B17:E17"/>
    <mergeCell ref="G26:G27"/>
    <mergeCell ref="J21:K21"/>
    <mergeCell ref="C14:E14"/>
    <mergeCell ref="C16:E16"/>
    <mergeCell ref="I15:I16"/>
    <mergeCell ref="J13:K14"/>
    <mergeCell ref="J15:K16"/>
    <mergeCell ref="C13:E13"/>
    <mergeCell ref="J19:K19"/>
    <mergeCell ref="B34:E34"/>
    <mergeCell ref="C15:E15"/>
    <mergeCell ref="F15:F16"/>
    <mergeCell ref="B20:E20"/>
    <mergeCell ref="B21:E21"/>
    <mergeCell ref="B28:E28"/>
    <mergeCell ref="B29:E29"/>
    <mergeCell ref="A8:K8"/>
    <mergeCell ref="A9:K9"/>
    <mergeCell ref="A15:A16"/>
    <mergeCell ref="B15:B16"/>
    <mergeCell ref="B10:E11"/>
    <mergeCell ref="F10:F11"/>
    <mergeCell ref="A10:A11"/>
    <mergeCell ref="J10:K11"/>
    <mergeCell ref="A12:K12"/>
    <mergeCell ref="A13:A14"/>
    <mergeCell ref="B13:B14"/>
    <mergeCell ref="J37:K37"/>
    <mergeCell ref="A31:K31"/>
    <mergeCell ref="B43:F44"/>
    <mergeCell ref="G10:G11"/>
    <mergeCell ref="H10:H11"/>
    <mergeCell ref="I10:I11"/>
    <mergeCell ref="B32:E32"/>
    <mergeCell ref="J23:K23"/>
    <mergeCell ref="J24:K27"/>
    <mergeCell ref="A43:A44"/>
    <mergeCell ref="I43:I44"/>
    <mergeCell ref="B33:E33"/>
    <mergeCell ref="B37:E37"/>
    <mergeCell ref="B35:E35"/>
    <mergeCell ref="B36:E36"/>
    <mergeCell ref="J36:K36"/>
    <mergeCell ref="A49:I49"/>
    <mergeCell ref="A41:I41"/>
    <mergeCell ref="G43:G44"/>
    <mergeCell ref="B45:F45"/>
    <mergeCell ref="B46:F46"/>
    <mergeCell ref="B47:F47"/>
    <mergeCell ref="B48:F4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opLeftCell="C1" workbookViewId="0">
      <selection activeCell="C18" sqref="C18:D18"/>
    </sheetView>
  </sheetViews>
  <sheetFormatPr defaultRowHeight="12.5"/>
  <cols>
    <col min="2" max="2" width="101" customWidth="1"/>
    <col min="3" max="3" width="18.1796875" style="5" customWidth="1"/>
    <col min="4" max="4" width="11.453125" customWidth="1"/>
    <col min="5" max="5" width="9" customWidth="1"/>
    <col min="6" max="6" width="10.26953125" customWidth="1"/>
    <col min="7" max="7" width="11.453125" customWidth="1"/>
    <col min="8" max="8" width="10.08984375" customWidth="1"/>
    <col min="9" max="10" width="9.90625" bestFit="1" customWidth="1"/>
  </cols>
  <sheetData>
    <row r="1" spans="1:10" s="31" customFormat="1" ht="36.75" customHeight="1">
      <c r="A1" s="28"/>
      <c r="B1" s="29" t="s">
        <v>79</v>
      </c>
      <c r="C1" s="30" t="s">
        <v>140</v>
      </c>
    </row>
    <row r="2" spans="1:10" ht="18.75" customHeight="1" thickBot="1">
      <c r="B2" s="48"/>
      <c r="C2" s="134" t="s">
        <v>178</v>
      </c>
      <c r="D2" s="135" t="s">
        <v>179</v>
      </c>
    </row>
    <row r="3" spans="1:10" ht="16" thickBot="1">
      <c r="A3" s="2" t="s">
        <v>0</v>
      </c>
      <c r="B3" s="34" t="s">
        <v>1</v>
      </c>
      <c r="C3" s="49" t="s">
        <v>2</v>
      </c>
      <c r="D3" s="50" t="s">
        <v>141</v>
      </c>
      <c r="E3" s="84" t="s">
        <v>144</v>
      </c>
      <c r="F3" s="86" t="s">
        <v>142</v>
      </c>
      <c r="G3" s="91" t="s">
        <v>143</v>
      </c>
      <c r="H3" s="128" t="s">
        <v>175</v>
      </c>
      <c r="J3" t="s">
        <v>175</v>
      </c>
    </row>
    <row r="4" spans="1:10" ht="16" thickBot="1">
      <c r="A4" s="3">
        <v>1</v>
      </c>
      <c r="B4" s="35" t="s">
        <v>28</v>
      </c>
      <c r="C4" s="68">
        <f>SUM(C5:C17)</f>
        <v>2581510</v>
      </c>
      <c r="D4" s="127">
        <f>SUM(D5:D17)</f>
        <v>2111474</v>
      </c>
      <c r="E4" s="85"/>
      <c r="F4" s="72"/>
      <c r="G4" s="76"/>
      <c r="H4" s="131">
        <v>470036</v>
      </c>
      <c r="J4" s="133">
        <f>SUM(J5:J17)</f>
        <v>462253</v>
      </c>
    </row>
    <row r="5" spans="1:10" ht="15.5">
      <c r="A5" s="1"/>
      <c r="B5" s="37" t="s">
        <v>77</v>
      </c>
      <c r="C5" s="38">
        <v>1302000</v>
      </c>
      <c r="D5" s="60">
        <v>1125147</v>
      </c>
      <c r="E5" s="85"/>
      <c r="F5" s="72"/>
      <c r="G5" s="76"/>
      <c r="J5" s="109">
        <v>176853</v>
      </c>
    </row>
    <row r="6" spans="1:10" ht="15.5">
      <c r="A6" s="1"/>
      <c r="B6" s="45" t="s">
        <v>98</v>
      </c>
      <c r="C6" s="46">
        <v>110000</v>
      </c>
      <c r="D6" s="61">
        <v>60000</v>
      </c>
      <c r="E6" s="97" t="s">
        <v>146</v>
      </c>
      <c r="F6" s="72"/>
      <c r="G6" s="76"/>
      <c r="J6" s="109">
        <v>50000</v>
      </c>
    </row>
    <row r="7" spans="1:10" ht="15.5">
      <c r="A7" s="1"/>
      <c r="B7" s="45" t="s">
        <v>4</v>
      </c>
      <c r="C7" s="46">
        <v>600000</v>
      </c>
      <c r="D7" s="61">
        <v>600000</v>
      </c>
      <c r="E7" s="85"/>
      <c r="F7" s="87"/>
      <c r="G7" s="76"/>
      <c r="J7" s="109"/>
    </row>
    <row r="8" spans="1:10" ht="15.5">
      <c r="A8" s="1"/>
      <c r="B8" s="45" t="s">
        <v>151</v>
      </c>
      <c r="C8" s="46">
        <v>48000</v>
      </c>
      <c r="D8" s="61">
        <v>41272</v>
      </c>
      <c r="E8" s="85"/>
      <c r="F8" s="87"/>
      <c r="G8" s="76"/>
      <c r="J8" s="109">
        <v>6700</v>
      </c>
    </row>
    <row r="9" spans="1:10" ht="16" thickBot="1">
      <c r="A9" s="1"/>
      <c r="B9" s="37" t="s">
        <v>5</v>
      </c>
      <c r="C9" s="38">
        <v>54780</v>
      </c>
      <c r="D9" s="60">
        <v>41085</v>
      </c>
      <c r="E9" s="85"/>
      <c r="F9" s="87"/>
      <c r="G9" s="76"/>
      <c r="J9" s="109">
        <v>13700</v>
      </c>
    </row>
    <row r="10" spans="1:10" ht="16" thickBot="1">
      <c r="A10" s="1"/>
      <c r="B10" s="37" t="s">
        <v>6</v>
      </c>
      <c r="C10" s="38">
        <v>10000</v>
      </c>
      <c r="D10" s="60"/>
      <c r="E10" s="85"/>
      <c r="F10" s="87"/>
      <c r="G10" s="76"/>
      <c r="H10" s="132" t="s">
        <v>176</v>
      </c>
      <c r="I10" s="115"/>
      <c r="J10" s="109">
        <v>10000</v>
      </c>
    </row>
    <row r="11" spans="1:10" ht="15.5">
      <c r="A11" s="1"/>
      <c r="B11" s="37" t="s">
        <v>7</v>
      </c>
      <c r="C11" s="38">
        <v>35000</v>
      </c>
      <c r="D11" s="60">
        <v>26468</v>
      </c>
      <c r="E11" s="85"/>
      <c r="F11" s="87"/>
      <c r="G11" s="76"/>
      <c r="H11" s="132" t="s">
        <v>177</v>
      </c>
      <c r="J11" s="109">
        <v>8500</v>
      </c>
    </row>
    <row r="12" spans="1:10" ht="15.5">
      <c r="A12" s="1"/>
      <c r="B12" s="37" t="s">
        <v>8</v>
      </c>
      <c r="C12" s="38">
        <v>30000</v>
      </c>
      <c r="D12" s="60">
        <v>32500</v>
      </c>
      <c r="E12" s="85"/>
      <c r="F12" s="87"/>
      <c r="G12" s="76"/>
      <c r="J12" s="109"/>
    </row>
    <row r="13" spans="1:10" ht="15.5">
      <c r="A13" s="1"/>
      <c r="B13" s="37" t="s">
        <v>9</v>
      </c>
      <c r="C13" s="38">
        <v>12000</v>
      </c>
      <c r="D13" s="60">
        <v>10500</v>
      </c>
      <c r="E13" s="85"/>
      <c r="F13" s="87"/>
      <c r="G13" s="76"/>
      <c r="J13" s="109">
        <v>1500</v>
      </c>
    </row>
    <row r="14" spans="1:10" ht="15.5">
      <c r="A14" s="1"/>
      <c r="B14" s="37" t="s">
        <v>10</v>
      </c>
      <c r="C14" s="38">
        <v>180000</v>
      </c>
      <c r="D14" s="60">
        <v>15000</v>
      </c>
      <c r="E14" s="85"/>
      <c r="F14" s="87"/>
      <c r="G14" s="76"/>
      <c r="J14" s="109">
        <v>165000</v>
      </c>
    </row>
    <row r="15" spans="1:10" ht="15.5">
      <c r="A15" s="1"/>
      <c r="B15" s="37" t="s">
        <v>91</v>
      </c>
      <c r="C15" s="38">
        <v>158730</v>
      </c>
      <c r="D15" s="60">
        <v>145502</v>
      </c>
      <c r="E15" s="85"/>
      <c r="F15" s="87"/>
      <c r="G15" s="76"/>
      <c r="J15" s="109">
        <v>13000</v>
      </c>
    </row>
    <row r="16" spans="1:10" ht="15.5">
      <c r="A16" s="1"/>
      <c r="B16" s="37" t="s">
        <v>78</v>
      </c>
      <c r="C16" s="38">
        <v>17000</v>
      </c>
      <c r="D16" s="60"/>
      <c r="E16" s="85"/>
      <c r="F16" s="87"/>
      <c r="G16" s="76"/>
      <c r="J16" s="109">
        <v>17000</v>
      </c>
    </row>
    <row r="17" spans="1:10" ht="16" thickBot="1">
      <c r="A17" s="1"/>
      <c r="B17" s="37" t="s">
        <v>92</v>
      </c>
      <c r="C17" s="38">
        <v>24000</v>
      </c>
      <c r="D17" s="60">
        <v>14000</v>
      </c>
      <c r="E17" s="85"/>
      <c r="F17" s="87"/>
      <c r="G17" s="76"/>
      <c r="J17" s="109"/>
    </row>
    <row r="18" spans="1:10" ht="16" thickBot="1">
      <c r="A18" s="3">
        <v>1</v>
      </c>
      <c r="B18" s="35" t="s">
        <v>27</v>
      </c>
      <c r="C18" s="144">
        <f>SUM(C19:C24)</f>
        <v>2581510</v>
      </c>
      <c r="D18" s="147">
        <f>SUM(D19:D24)</f>
        <v>2456471</v>
      </c>
      <c r="E18" s="85"/>
      <c r="F18" s="88">
        <f>SUM(F19:F24)</f>
        <v>125039</v>
      </c>
      <c r="G18" s="76"/>
      <c r="H18" s="129" t="s">
        <v>142</v>
      </c>
      <c r="I18" s="113">
        <v>125039</v>
      </c>
    </row>
    <row r="19" spans="1:10" ht="16" thickBot="1">
      <c r="A19" s="1"/>
      <c r="B19" s="45" t="s">
        <v>128</v>
      </c>
      <c r="C19" s="46">
        <v>1644000</v>
      </c>
      <c r="D19" s="61">
        <v>1644000</v>
      </c>
      <c r="E19" s="85"/>
      <c r="F19" s="87"/>
      <c r="G19" s="76"/>
      <c r="H19" s="130" t="s">
        <v>171</v>
      </c>
      <c r="I19" s="107"/>
    </row>
    <row r="20" spans="1:10" ht="15.5">
      <c r="A20" s="1"/>
      <c r="B20" s="45" t="s">
        <v>123</v>
      </c>
      <c r="C20" s="46">
        <v>56000</v>
      </c>
      <c r="D20" s="61">
        <v>54684</v>
      </c>
      <c r="E20" s="85"/>
      <c r="F20" s="89">
        <v>1316</v>
      </c>
      <c r="G20" s="76"/>
    </row>
    <row r="21" spans="1:10" ht="15.5">
      <c r="A21" s="1"/>
      <c r="B21" s="45" t="s">
        <v>124</v>
      </c>
      <c r="C21" s="46">
        <v>81000</v>
      </c>
      <c r="D21" s="61">
        <v>79422</v>
      </c>
      <c r="E21" s="85"/>
      <c r="F21" s="89">
        <v>1578</v>
      </c>
      <c r="G21" s="76"/>
    </row>
    <row r="22" spans="1:10" ht="15.5">
      <c r="A22" s="1"/>
      <c r="B22" s="45" t="s">
        <v>23</v>
      </c>
      <c r="C22" s="46">
        <v>420000</v>
      </c>
      <c r="D22" s="61">
        <v>420000</v>
      </c>
      <c r="E22" s="85"/>
      <c r="F22" s="87"/>
      <c r="G22" s="76"/>
    </row>
    <row r="23" spans="1:10" ht="15.5">
      <c r="A23" s="1"/>
      <c r="B23" s="45" t="s">
        <v>99</v>
      </c>
      <c r="C23" s="46">
        <v>154891</v>
      </c>
      <c r="D23" s="61">
        <v>59645</v>
      </c>
      <c r="E23" s="85"/>
      <c r="F23" s="89">
        <v>95246</v>
      </c>
      <c r="G23" s="76"/>
    </row>
    <row r="24" spans="1:10" ht="16" thickBot="1">
      <c r="B24" s="45" t="s">
        <v>21</v>
      </c>
      <c r="C24" s="145">
        <v>225619</v>
      </c>
      <c r="D24" s="61">
        <v>198720</v>
      </c>
      <c r="E24" s="85"/>
      <c r="F24" s="90">
        <v>26899</v>
      </c>
      <c r="G24" s="80"/>
    </row>
    <row r="25" spans="1:10" ht="15.5">
      <c r="C25" s="6"/>
      <c r="D25" s="67" t="s">
        <v>157</v>
      </c>
    </row>
    <row r="26" spans="1:10" ht="15.5">
      <c r="C26" s="6"/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смета 2016</vt:lpstr>
      <vt:lpstr>Штатное расписание</vt:lpstr>
      <vt:lpstr>Коммерческая смета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Виктор</cp:lastModifiedBy>
  <cp:lastPrinted>2019-02-13T06:42:20Z</cp:lastPrinted>
  <dcterms:created xsi:type="dcterms:W3CDTF">2016-05-31T14:40:06Z</dcterms:created>
  <dcterms:modified xsi:type="dcterms:W3CDTF">2019-04-05T08:32:59Z</dcterms:modified>
</cp:coreProperties>
</file>